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915" yWindow="315" windowWidth="15600" windowHeight="11760" tabRatio="804" activeTab="4"/>
  </bookViews>
  <sheets>
    <sheet name="Leaderboards" sheetId="4" r:id="rId1"/>
    <sheet name="0-16 section" sheetId="3" r:id="rId2"/>
    <sheet name="17-36 section" sheetId="5" r:id="rId3"/>
    <sheet name="Boys7 &amp; Under" sheetId="6" r:id="rId4"/>
    <sheet name="Boys 8 &amp; 9" sheetId="7" r:id="rId5"/>
    <sheet name="Boys 10" sheetId="23" r:id="rId6"/>
    <sheet name=" Boys 11 &amp; 12" sheetId="9" r:id="rId7"/>
    <sheet name="Boys 13 &amp; Over" sheetId="10" r:id="rId8"/>
    <sheet name="x" sheetId="17" r:id="rId9"/>
    <sheet name="Girls 9 &amp; Under" sheetId="11" r:id="rId10"/>
    <sheet name="Girls 10 &amp; Over" sheetId="12" r:id="rId11"/>
    <sheet name="Div 2 h.cap Boys" sheetId="16" r:id="rId12"/>
    <sheet name="Div 2 h.cap Girls " sheetId="15" r:id="rId13"/>
  </sheets>
  <calcPr calcId="101716" concurrentCalc="0"/>
</workbook>
</file>

<file path=xl/calcChain.xml><?xml version="1.0" encoding="utf-8"?>
<calcChain xmlns="http://schemas.openxmlformats.org/spreadsheetml/2006/main">
  <c r="A1" i="23"/>
  <c r="D41" i="4"/>
  <c r="C3" i="23"/>
  <c r="F3"/>
  <c r="I3"/>
  <c r="L3"/>
  <c r="O3"/>
  <c r="R3"/>
  <c r="U3"/>
  <c r="X3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T22"/>
  <c r="D23"/>
  <c r="G23"/>
  <c r="J23"/>
  <c r="M23"/>
  <c r="P23"/>
  <c r="S23"/>
  <c r="V23"/>
  <c r="Y23"/>
  <c r="AT23"/>
  <c r="D24"/>
  <c r="G24"/>
  <c r="J24"/>
  <c r="M24"/>
  <c r="P24"/>
  <c r="S24"/>
  <c r="V24"/>
  <c r="Y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T26"/>
  <c r="D27"/>
  <c r="G27"/>
  <c r="J27"/>
  <c r="M27"/>
  <c r="P27"/>
  <c r="S27"/>
  <c r="V27"/>
  <c r="Y27"/>
  <c r="AT27"/>
  <c r="D28"/>
  <c r="G28"/>
  <c r="J28"/>
  <c r="M28"/>
  <c r="P28"/>
  <c r="S28"/>
  <c r="V28"/>
  <c r="Y28"/>
  <c r="AT28"/>
  <c r="D29"/>
  <c r="G29"/>
  <c r="J29"/>
  <c r="M29"/>
  <c r="P29"/>
  <c r="S29"/>
  <c r="V29"/>
  <c r="Y29"/>
  <c r="AT29"/>
  <c r="D30"/>
  <c r="G30"/>
  <c r="J30"/>
  <c r="M30"/>
  <c r="P30"/>
  <c r="S30"/>
  <c r="V30"/>
  <c r="Y30"/>
  <c r="AT30"/>
  <c r="D31"/>
  <c r="G31"/>
  <c r="J31"/>
  <c r="M31"/>
  <c r="P31"/>
  <c r="S31"/>
  <c r="V31"/>
  <c r="Y31"/>
  <c r="AT31"/>
  <c r="D32"/>
  <c r="G32"/>
  <c r="J32"/>
  <c r="M32"/>
  <c r="P32"/>
  <c r="S32"/>
  <c r="V32"/>
  <c r="Y32"/>
  <c r="AT32"/>
  <c r="D33"/>
  <c r="G33"/>
  <c r="J33"/>
  <c r="M33"/>
  <c r="P33"/>
  <c r="S33"/>
  <c r="V33"/>
  <c r="Y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1" i="3"/>
  <c r="C3"/>
  <c r="F3"/>
  <c r="I3"/>
  <c r="L3"/>
  <c r="O3"/>
  <c r="R3"/>
  <c r="U3"/>
  <c r="X3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J24"/>
  <c r="AL24"/>
  <c r="AN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A1" i="5"/>
  <c r="C3"/>
  <c r="F3"/>
  <c r="I3"/>
  <c r="L3"/>
  <c r="O3"/>
  <c r="R3"/>
  <c r="U3"/>
  <c r="X3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T24"/>
  <c r="D25"/>
  <c r="G25"/>
  <c r="J25"/>
  <c r="M25"/>
  <c r="P25"/>
  <c r="S25"/>
  <c r="V25"/>
  <c r="Y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1" i="9"/>
  <c r="C3"/>
  <c r="F3"/>
  <c r="I3"/>
  <c r="L3"/>
  <c r="O3"/>
  <c r="R3"/>
  <c r="U3"/>
  <c r="X3"/>
  <c r="F4"/>
  <c r="I4"/>
  <c r="L4"/>
  <c r="O4"/>
  <c r="R4"/>
  <c r="U4"/>
  <c r="X4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J22"/>
  <c r="AL22"/>
  <c r="AN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J24"/>
  <c r="AL24"/>
  <c r="AN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1" i="10"/>
  <c r="C3"/>
  <c r="F3"/>
  <c r="I3"/>
  <c r="L3"/>
  <c r="O3"/>
  <c r="R3"/>
  <c r="U3"/>
  <c r="X3"/>
  <c r="F4"/>
  <c r="I4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J20"/>
  <c r="AL20"/>
  <c r="AN20"/>
  <c r="AT20"/>
  <c r="D21"/>
  <c r="G21"/>
  <c r="J21"/>
  <c r="M21"/>
  <c r="P21"/>
  <c r="S21"/>
  <c r="V21"/>
  <c r="Y21"/>
  <c r="AJ21"/>
  <c r="AL21"/>
  <c r="AN21"/>
  <c r="AT21"/>
  <c r="D22"/>
  <c r="G22"/>
  <c r="J22"/>
  <c r="M22"/>
  <c r="P22"/>
  <c r="S22"/>
  <c r="V22"/>
  <c r="Y22"/>
  <c r="AJ22"/>
  <c r="AL22"/>
  <c r="AN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J24"/>
  <c r="AL24"/>
  <c r="AN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A1" i="7"/>
  <c r="C3"/>
  <c r="F3"/>
  <c r="I3"/>
  <c r="L3"/>
  <c r="O3"/>
  <c r="R3"/>
  <c r="U3"/>
  <c r="X3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T22"/>
  <c r="D23"/>
  <c r="G23"/>
  <c r="J23"/>
  <c r="M23"/>
  <c r="P23"/>
  <c r="S23"/>
  <c r="V23"/>
  <c r="Y23"/>
  <c r="AT23"/>
  <c r="D24"/>
  <c r="G24"/>
  <c r="J24"/>
  <c r="M24"/>
  <c r="P24"/>
  <c r="S24"/>
  <c r="V24"/>
  <c r="Y24"/>
  <c r="AT24"/>
  <c r="D25"/>
  <c r="G25"/>
  <c r="J25"/>
  <c r="M25"/>
  <c r="P25"/>
  <c r="S25"/>
  <c r="V25"/>
  <c r="Y25"/>
  <c r="AT25"/>
  <c r="D26"/>
  <c r="G26"/>
  <c r="J26"/>
  <c r="M26"/>
  <c r="P26"/>
  <c r="S26"/>
  <c r="V26"/>
  <c r="Y26"/>
  <c r="AT26"/>
  <c r="D27"/>
  <c r="G27"/>
  <c r="J27"/>
  <c r="M27"/>
  <c r="P27"/>
  <c r="S27"/>
  <c r="V27"/>
  <c r="Y27"/>
  <c r="AT27"/>
  <c r="D28"/>
  <c r="G28"/>
  <c r="J28"/>
  <c r="M28"/>
  <c r="P28"/>
  <c r="S28"/>
  <c r="V28"/>
  <c r="Y28"/>
  <c r="AT28"/>
  <c r="D29"/>
  <c r="G29"/>
  <c r="J29"/>
  <c r="M29"/>
  <c r="P29"/>
  <c r="S29"/>
  <c r="V29"/>
  <c r="Y29"/>
  <c r="AT29"/>
  <c r="D30"/>
  <c r="G30"/>
  <c r="J30"/>
  <c r="M30"/>
  <c r="P30"/>
  <c r="S30"/>
  <c r="V30"/>
  <c r="Y30"/>
  <c r="AT30"/>
  <c r="D31"/>
  <c r="G31"/>
  <c r="J31"/>
  <c r="M31"/>
  <c r="P31"/>
  <c r="S31"/>
  <c r="V31"/>
  <c r="Y31"/>
  <c r="AT31"/>
  <c r="D32"/>
  <c r="G32"/>
  <c r="J32"/>
  <c r="M32"/>
  <c r="P32"/>
  <c r="S32"/>
  <c r="V32"/>
  <c r="Y32"/>
  <c r="AT32"/>
  <c r="D33"/>
  <c r="G33"/>
  <c r="J33"/>
  <c r="M33"/>
  <c r="P33"/>
  <c r="S33"/>
  <c r="V33"/>
  <c r="Y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1" i="6"/>
  <c r="C3"/>
  <c r="F3"/>
  <c r="I3"/>
  <c r="L3"/>
  <c r="O3"/>
  <c r="R3"/>
  <c r="U3"/>
  <c r="X3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T22"/>
  <c r="D23"/>
  <c r="G23"/>
  <c r="J23"/>
  <c r="M23"/>
  <c r="P23"/>
  <c r="S23"/>
  <c r="V23"/>
  <c r="Y23"/>
  <c r="AT23"/>
  <c r="D24"/>
  <c r="G24"/>
  <c r="J24"/>
  <c r="M24"/>
  <c r="P24"/>
  <c r="S24"/>
  <c r="V24"/>
  <c r="Y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A1" i="16"/>
  <c r="C3"/>
  <c r="F3"/>
  <c r="I3"/>
  <c r="L3"/>
  <c r="O3"/>
  <c r="R3"/>
  <c r="U3"/>
  <c r="X3"/>
  <c r="F4"/>
  <c r="I4"/>
  <c r="L4"/>
  <c r="O4"/>
  <c r="R4"/>
  <c r="U4"/>
  <c r="X4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T22"/>
  <c r="D23"/>
  <c r="G23"/>
  <c r="J23"/>
  <c r="M23"/>
  <c r="P23"/>
  <c r="S23"/>
  <c r="V23"/>
  <c r="Y23"/>
  <c r="AT23"/>
  <c r="D24"/>
  <c r="G24"/>
  <c r="J24"/>
  <c r="M24"/>
  <c r="P24"/>
  <c r="S24"/>
  <c r="V24"/>
  <c r="Y24"/>
  <c r="AT24"/>
  <c r="D25"/>
  <c r="G25"/>
  <c r="J25"/>
  <c r="M25"/>
  <c r="P25"/>
  <c r="S25"/>
  <c r="V25"/>
  <c r="Y25"/>
  <c r="AT25"/>
  <c r="D26"/>
  <c r="G26"/>
  <c r="J26"/>
  <c r="M26"/>
  <c r="P26"/>
  <c r="S26"/>
  <c r="V26"/>
  <c r="Y26"/>
  <c r="AT26"/>
  <c r="D27"/>
  <c r="G27"/>
  <c r="J27"/>
  <c r="M27"/>
  <c r="P27"/>
  <c r="S27"/>
  <c r="V27"/>
  <c r="Y27"/>
  <c r="AT27"/>
  <c r="D28"/>
  <c r="G28"/>
  <c r="J28"/>
  <c r="M28"/>
  <c r="P28"/>
  <c r="S28"/>
  <c r="V28"/>
  <c r="Y28"/>
  <c r="AT28"/>
  <c r="D29"/>
  <c r="G29"/>
  <c r="J29"/>
  <c r="M29"/>
  <c r="P29"/>
  <c r="S29"/>
  <c r="V29"/>
  <c r="Y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A1" i="15"/>
  <c r="C3"/>
  <c r="F3"/>
  <c r="I3"/>
  <c r="L3"/>
  <c r="O3"/>
  <c r="R3"/>
  <c r="U3"/>
  <c r="X3"/>
  <c r="F4"/>
  <c r="I4"/>
  <c r="L4"/>
  <c r="O4"/>
  <c r="R4"/>
  <c r="U4"/>
  <c r="X4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J18"/>
  <c r="AL18"/>
  <c r="AN18"/>
  <c r="AT18"/>
  <c r="D19"/>
  <c r="G19"/>
  <c r="J19"/>
  <c r="M19"/>
  <c r="P19"/>
  <c r="S19"/>
  <c r="V19"/>
  <c r="Y19"/>
  <c r="AJ19"/>
  <c r="AL19"/>
  <c r="AN19"/>
  <c r="AT19"/>
  <c r="D20"/>
  <c r="G20"/>
  <c r="J20"/>
  <c r="M20"/>
  <c r="P20"/>
  <c r="S20"/>
  <c r="V20"/>
  <c r="Y20"/>
  <c r="AJ20"/>
  <c r="AL20"/>
  <c r="AN20"/>
  <c r="AT20"/>
  <c r="D21"/>
  <c r="G21"/>
  <c r="J21"/>
  <c r="M21"/>
  <c r="P21"/>
  <c r="S21"/>
  <c r="V21"/>
  <c r="Y21"/>
  <c r="AJ21"/>
  <c r="AL21"/>
  <c r="AN21"/>
  <c r="AT21"/>
  <c r="D22"/>
  <c r="G22"/>
  <c r="J22"/>
  <c r="M22"/>
  <c r="P22"/>
  <c r="S22"/>
  <c r="V22"/>
  <c r="Y22"/>
  <c r="AJ22"/>
  <c r="AL22"/>
  <c r="AN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J24"/>
  <c r="AL24"/>
  <c r="AN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A1" i="12"/>
  <c r="C3"/>
  <c r="F3"/>
  <c r="I3"/>
  <c r="L3"/>
  <c r="O3"/>
  <c r="R3"/>
  <c r="U3"/>
  <c r="X3"/>
  <c r="F4"/>
  <c r="I4"/>
  <c r="L4"/>
  <c r="O4"/>
  <c r="R4"/>
  <c r="U4"/>
  <c r="X4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T20"/>
  <c r="D21"/>
  <c r="G21"/>
  <c r="J21"/>
  <c r="M21"/>
  <c r="P21"/>
  <c r="S21"/>
  <c r="V21"/>
  <c r="Y21"/>
  <c r="AT21"/>
  <c r="D22"/>
  <c r="G22"/>
  <c r="J22"/>
  <c r="M22"/>
  <c r="P22"/>
  <c r="S22"/>
  <c r="V22"/>
  <c r="Y22"/>
  <c r="AJ22"/>
  <c r="AL22"/>
  <c r="AN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J24"/>
  <c r="AL24"/>
  <c r="AN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A1" i="11"/>
  <c r="C3"/>
  <c r="F3"/>
  <c r="I3"/>
  <c r="L3"/>
  <c r="O3"/>
  <c r="R3"/>
  <c r="U3"/>
  <c r="X3"/>
  <c r="F4"/>
  <c r="I4"/>
  <c r="L4"/>
  <c r="O4"/>
  <c r="R4"/>
  <c r="U4"/>
  <c r="X4"/>
  <c r="D6"/>
  <c r="G6"/>
  <c r="J6"/>
  <c r="M6"/>
  <c r="P6"/>
  <c r="S6"/>
  <c r="V6"/>
  <c r="Y6"/>
  <c r="AA6" a="1"/>
  <c r="AB6" a="1"/>
  <c r="AC6" a="1"/>
  <c r="AD6" a="1"/>
  <c r="AE6" a="1"/>
  <c r="AF6" a="1"/>
  <c r="AG6" a="1"/>
  <c r="AH6" a="1"/>
  <c r="AT6" a="1"/>
  <c r="AT6"/>
  <c r="D7"/>
  <c r="G7"/>
  <c r="J7"/>
  <c r="M7"/>
  <c r="P7"/>
  <c r="S7"/>
  <c r="V7"/>
  <c r="Y7"/>
  <c r="AT7"/>
  <c r="D8"/>
  <c r="G8"/>
  <c r="J8"/>
  <c r="M8"/>
  <c r="P8"/>
  <c r="S8"/>
  <c r="V8"/>
  <c r="Y8"/>
  <c r="AT8"/>
  <c r="D9"/>
  <c r="G9"/>
  <c r="J9"/>
  <c r="M9"/>
  <c r="P9"/>
  <c r="S9"/>
  <c r="V9"/>
  <c r="Y9"/>
  <c r="AT9"/>
  <c r="D10"/>
  <c r="G10"/>
  <c r="J10"/>
  <c r="M10"/>
  <c r="P10"/>
  <c r="S10"/>
  <c r="V10"/>
  <c r="Y10"/>
  <c r="AT10"/>
  <c r="D11"/>
  <c r="G11"/>
  <c r="J11"/>
  <c r="M11"/>
  <c r="P11"/>
  <c r="S11"/>
  <c r="V11"/>
  <c r="Y11"/>
  <c r="AT11"/>
  <c r="D12"/>
  <c r="G12"/>
  <c r="J12"/>
  <c r="M12"/>
  <c r="P12"/>
  <c r="S12"/>
  <c r="V12"/>
  <c r="Y12"/>
  <c r="AT12"/>
  <c r="D13"/>
  <c r="G13"/>
  <c r="J13"/>
  <c r="M13"/>
  <c r="P13"/>
  <c r="S13"/>
  <c r="V13"/>
  <c r="Y13"/>
  <c r="AT13"/>
  <c r="D14"/>
  <c r="G14"/>
  <c r="J14"/>
  <c r="M14"/>
  <c r="P14"/>
  <c r="S14"/>
  <c r="V14"/>
  <c r="Y14"/>
  <c r="AT14"/>
  <c r="D15"/>
  <c r="G15"/>
  <c r="J15"/>
  <c r="M15"/>
  <c r="P15"/>
  <c r="S15"/>
  <c r="V15"/>
  <c r="Y15"/>
  <c r="AT15"/>
  <c r="D16"/>
  <c r="G16"/>
  <c r="J16"/>
  <c r="M16"/>
  <c r="P16"/>
  <c r="S16"/>
  <c r="V16"/>
  <c r="Y16"/>
  <c r="AT16"/>
  <c r="D17"/>
  <c r="G17"/>
  <c r="J17"/>
  <c r="M17"/>
  <c r="P17"/>
  <c r="S17"/>
  <c r="V17"/>
  <c r="Y17"/>
  <c r="AT17"/>
  <c r="D18"/>
  <c r="G18"/>
  <c r="J18"/>
  <c r="M18"/>
  <c r="P18"/>
  <c r="S18"/>
  <c r="V18"/>
  <c r="Y18"/>
  <c r="AT18"/>
  <c r="D19"/>
  <c r="G19"/>
  <c r="J19"/>
  <c r="M19"/>
  <c r="P19"/>
  <c r="S19"/>
  <c r="V19"/>
  <c r="Y19"/>
  <c r="AT19"/>
  <c r="D20"/>
  <c r="G20"/>
  <c r="J20"/>
  <c r="M20"/>
  <c r="P20"/>
  <c r="S20"/>
  <c r="V20"/>
  <c r="Y20"/>
  <c r="AJ20"/>
  <c r="AL20"/>
  <c r="AN20"/>
  <c r="AT20"/>
  <c r="D21"/>
  <c r="G21"/>
  <c r="J21"/>
  <c r="M21"/>
  <c r="P21"/>
  <c r="S21"/>
  <c r="V21"/>
  <c r="Y21"/>
  <c r="AJ21"/>
  <c r="AL21"/>
  <c r="AN21"/>
  <c r="AT21"/>
  <c r="D22"/>
  <c r="G22"/>
  <c r="J22"/>
  <c r="M22"/>
  <c r="P22"/>
  <c r="S22"/>
  <c r="V22"/>
  <c r="Y22"/>
  <c r="AJ22"/>
  <c r="AL22"/>
  <c r="AN22"/>
  <c r="AT22"/>
  <c r="D23"/>
  <c r="G23"/>
  <c r="J23"/>
  <c r="M23"/>
  <c r="P23"/>
  <c r="S23"/>
  <c r="V23"/>
  <c r="Y23"/>
  <c r="AJ23"/>
  <c r="AL23"/>
  <c r="AN23"/>
  <c r="AT23"/>
  <c r="D24"/>
  <c r="G24"/>
  <c r="J24"/>
  <c r="M24"/>
  <c r="P24"/>
  <c r="S24"/>
  <c r="V24"/>
  <c r="Y24"/>
  <c r="AJ24"/>
  <c r="AL24"/>
  <c r="AN24"/>
  <c r="AT24"/>
  <c r="D25"/>
  <c r="G25"/>
  <c r="J25"/>
  <c r="M25"/>
  <c r="P25"/>
  <c r="S25"/>
  <c r="V25"/>
  <c r="Y25"/>
  <c r="AJ25"/>
  <c r="AL25"/>
  <c r="AN25"/>
  <c r="AT25"/>
  <c r="D26"/>
  <c r="G26"/>
  <c r="J26"/>
  <c r="M26"/>
  <c r="P26"/>
  <c r="S26"/>
  <c r="V26"/>
  <c r="Y26"/>
  <c r="AJ26"/>
  <c r="AL26"/>
  <c r="AN26"/>
  <c r="AT26"/>
  <c r="D27"/>
  <c r="G27"/>
  <c r="J27"/>
  <c r="M27"/>
  <c r="P27"/>
  <c r="S27"/>
  <c r="V27"/>
  <c r="Y27"/>
  <c r="AJ27"/>
  <c r="AL27"/>
  <c r="AN27"/>
  <c r="AT27"/>
  <c r="D28"/>
  <c r="G28"/>
  <c r="J28"/>
  <c r="M28"/>
  <c r="P28"/>
  <c r="S28"/>
  <c r="V28"/>
  <c r="Y28"/>
  <c r="AJ28"/>
  <c r="AL28"/>
  <c r="AN28"/>
  <c r="AT28"/>
  <c r="D29"/>
  <c r="G29"/>
  <c r="J29"/>
  <c r="M29"/>
  <c r="P29"/>
  <c r="S29"/>
  <c r="V29"/>
  <c r="Y29"/>
  <c r="AJ29"/>
  <c r="AL29"/>
  <c r="AN29"/>
  <c r="AT29"/>
  <c r="D30"/>
  <c r="G30"/>
  <c r="J30"/>
  <c r="M30"/>
  <c r="P30"/>
  <c r="S30"/>
  <c r="V30"/>
  <c r="Y30"/>
  <c r="AJ30"/>
  <c r="AL30"/>
  <c r="AN30"/>
  <c r="AT30"/>
  <c r="D31"/>
  <c r="G31"/>
  <c r="J31"/>
  <c r="M31"/>
  <c r="P31"/>
  <c r="S31"/>
  <c r="V31"/>
  <c r="Y31"/>
  <c r="AJ31"/>
  <c r="AL31"/>
  <c r="AN31"/>
  <c r="AT31"/>
  <c r="D32"/>
  <c r="G32"/>
  <c r="J32"/>
  <c r="M32"/>
  <c r="P32"/>
  <c r="S32"/>
  <c r="V32"/>
  <c r="Y32"/>
  <c r="AJ32"/>
  <c r="AL32"/>
  <c r="AN32"/>
  <c r="AT32"/>
  <c r="D33"/>
  <c r="G33"/>
  <c r="J33"/>
  <c r="M33"/>
  <c r="P33"/>
  <c r="S33"/>
  <c r="V33"/>
  <c r="Y33"/>
  <c r="AJ33"/>
  <c r="AL33"/>
  <c r="AN33"/>
  <c r="AT33"/>
  <c r="D34"/>
  <c r="G34"/>
  <c r="J34"/>
  <c r="M34"/>
  <c r="P34"/>
  <c r="S34"/>
  <c r="V34"/>
  <c r="Y34"/>
  <c r="AJ34"/>
  <c r="AL34"/>
  <c r="AN34"/>
  <c r="AT34"/>
  <c r="D35"/>
  <c r="G35"/>
  <c r="J35"/>
  <c r="M35"/>
  <c r="P35"/>
  <c r="S35"/>
  <c r="V35"/>
  <c r="Y35"/>
  <c r="AJ35"/>
  <c r="AL35"/>
  <c r="AN35"/>
  <c r="AT35"/>
  <c r="D36"/>
  <c r="G36"/>
  <c r="J36"/>
  <c r="M36"/>
  <c r="P36"/>
  <c r="S36"/>
  <c r="V36"/>
  <c r="Y36"/>
  <c r="AJ36"/>
  <c r="AL36"/>
  <c r="AN36"/>
  <c r="AT36"/>
  <c r="D37"/>
  <c r="G37"/>
  <c r="J37"/>
  <c r="M37"/>
  <c r="P37"/>
  <c r="S37"/>
  <c r="V37"/>
  <c r="Y37"/>
  <c r="AJ37"/>
  <c r="AL37"/>
  <c r="AN37"/>
  <c r="AT37"/>
  <c r="D38"/>
  <c r="G38"/>
  <c r="J38"/>
  <c r="M38"/>
  <c r="P38"/>
  <c r="S38"/>
  <c r="V38"/>
  <c r="Y38"/>
  <c r="AJ38"/>
  <c r="AL38"/>
  <c r="AN38"/>
  <c r="AT38"/>
  <c r="D39"/>
  <c r="G39"/>
  <c r="J39"/>
  <c r="M39"/>
  <c r="P39"/>
  <c r="S39"/>
  <c r="V39"/>
  <c r="Y39"/>
  <c r="AJ39"/>
  <c r="AL39"/>
  <c r="AN39"/>
  <c r="AT39"/>
  <c r="D40"/>
  <c r="G40"/>
  <c r="J40"/>
  <c r="M40"/>
  <c r="P40"/>
  <c r="S40"/>
  <c r="V40"/>
  <c r="Y40"/>
  <c r="AJ40"/>
  <c r="AL40"/>
  <c r="AN40"/>
  <c r="AT40"/>
  <c r="D41"/>
  <c r="G41"/>
  <c r="J41"/>
  <c r="M41"/>
  <c r="P41"/>
  <c r="S41"/>
  <c r="V41"/>
  <c r="Y41"/>
  <c r="AJ41"/>
  <c r="AL41"/>
  <c r="AN41"/>
  <c r="AT41"/>
  <c r="D42"/>
  <c r="G42"/>
  <c r="J42"/>
  <c r="M42"/>
  <c r="P42"/>
  <c r="S42"/>
  <c r="V42"/>
  <c r="Y42"/>
  <c r="AJ42"/>
  <c r="AL42"/>
  <c r="AN42"/>
  <c r="AT42"/>
  <c r="D43"/>
  <c r="G43"/>
  <c r="J43"/>
  <c r="M43"/>
  <c r="P43"/>
  <c r="S43"/>
  <c r="V43"/>
  <c r="Y43"/>
  <c r="AJ43"/>
  <c r="AL43"/>
  <c r="AN43"/>
  <c r="AT43"/>
  <c r="D44"/>
  <c r="G44"/>
  <c r="J44"/>
  <c r="M44"/>
  <c r="P44"/>
  <c r="S44"/>
  <c r="V44"/>
  <c r="Y44"/>
  <c r="AJ44"/>
  <c r="AL44"/>
  <c r="AN44"/>
  <c r="AT44"/>
  <c r="D45"/>
  <c r="G45"/>
  <c r="J45"/>
  <c r="M45"/>
  <c r="P45"/>
  <c r="S45"/>
  <c r="V45"/>
  <c r="Y45"/>
  <c r="AJ45"/>
  <c r="AL45"/>
  <c r="AN45"/>
  <c r="AT45"/>
  <c r="D46"/>
  <c r="G46"/>
  <c r="J46"/>
  <c r="M46"/>
  <c r="P46"/>
  <c r="S46"/>
  <c r="V46"/>
  <c r="Y46"/>
  <c r="AJ46"/>
  <c r="AL46"/>
  <c r="AN46"/>
  <c r="AT46"/>
  <c r="D47"/>
  <c r="G47"/>
  <c r="J47"/>
  <c r="M47"/>
  <c r="P47"/>
  <c r="S47"/>
  <c r="V47"/>
  <c r="Y47"/>
  <c r="AJ47"/>
  <c r="AL47"/>
  <c r="AN47"/>
  <c r="AT47"/>
  <c r="D48"/>
  <c r="G48"/>
  <c r="J48"/>
  <c r="M48"/>
  <c r="P48"/>
  <c r="S48"/>
  <c r="V48"/>
  <c r="Y48"/>
  <c r="AJ48"/>
  <c r="AL48"/>
  <c r="AN48"/>
  <c r="AT48"/>
  <c r="D49"/>
  <c r="G49"/>
  <c r="J49"/>
  <c r="M49"/>
  <c r="P49"/>
  <c r="S49"/>
  <c r="V49"/>
  <c r="Y49"/>
  <c r="AJ49"/>
  <c r="AL49"/>
  <c r="AN49"/>
  <c r="AT49"/>
  <c r="D50"/>
  <c r="G50"/>
  <c r="J50"/>
  <c r="M50"/>
  <c r="P50"/>
  <c r="S50"/>
  <c r="V50"/>
  <c r="Y50"/>
  <c r="AJ50"/>
  <c r="AL50"/>
  <c r="AN50"/>
  <c r="AT50"/>
  <c r="D51"/>
  <c r="G51"/>
  <c r="J51"/>
  <c r="M51"/>
  <c r="P51"/>
  <c r="S51"/>
  <c r="V51"/>
  <c r="Y51"/>
  <c r="AJ51"/>
  <c r="D19" i="4"/>
  <c r="D20"/>
  <c r="D39"/>
  <c r="D40"/>
  <c r="D42"/>
  <c r="D43"/>
  <c r="D44"/>
  <c r="D45"/>
  <c r="D46"/>
  <c r="D47"/>
  <c r="AN33" i="23"/>
  <c r="AL33"/>
  <c r="AJ33"/>
  <c r="AN32"/>
  <c r="AL32"/>
  <c r="AJ32"/>
  <c r="AN31"/>
  <c r="AL31"/>
  <c r="AJ31"/>
  <c r="AN30"/>
  <c r="AL30"/>
  <c r="AJ30"/>
  <c r="AN29"/>
  <c r="AL29"/>
  <c r="AJ29"/>
  <c r="AN28"/>
  <c r="AL28"/>
  <c r="AJ28"/>
  <c r="AN27"/>
  <c r="AL27"/>
  <c r="AJ27"/>
  <c r="AN26"/>
  <c r="AL26"/>
  <c r="AJ26"/>
  <c r="AN24"/>
  <c r="AL24"/>
  <c r="AJ24"/>
  <c r="AN23"/>
  <c r="AL23"/>
  <c r="AJ23"/>
  <c r="AN22"/>
  <c r="AL22"/>
  <c r="AJ22"/>
  <c r="AJ17" i="5"/>
  <c r="AN17"/>
  <c r="AL17"/>
  <c r="AJ14" i="11"/>
  <c r="AN14"/>
  <c r="AL14"/>
  <c r="AA6" i="7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A20"/>
  <c r="AB20"/>
  <c r="AC20"/>
  <c r="AD20"/>
  <c r="AE20"/>
  <c r="AF20"/>
  <c r="AG20"/>
  <c r="AA21"/>
  <c r="AB21"/>
  <c r="AC21"/>
  <c r="AD21"/>
  <c r="AE21"/>
  <c r="AF21"/>
  <c r="AG21"/>
  <c r="AA22"/>
  <c r="AB22"/>
  <c r="AC22"/>
  <c r="AD22"/>
  <c r="AE22"/>
  <c r="AF22"/>
  <c r="AG22"/>
  <c r="AA23"/>
  <c r="AB23"/>
  <c r="AC23"/>
  <c r="AD23"/>
  <c r="AE23"/>
  <c r="AF23"/>
  <c r="AG23"/>
  <c r="AA24"/>
  <c r="AB24"/>
  <c r="AC24"/>
  <c r="AD24"/>
  <c r="AE24"/>
  <c r="AF24"/>
  <c r="AG24"/>
  <c r="AA25"/>
  <c r="AB25"/>
  <c r="AC25"/>
  <c r="AD25"/>
  <c r="AE25"/>
  <c r="AF25"/>
  <c r="AG25"/>
  <c r="AA26"/>
  <c r="AB26"/>
  <c r="AC26"/>
  <c r="AD26"/>
  <c r="AE26"/>
  <c r="AF26"/>
  <c r="AG26"/>
  <c r="AA27"/>
  <c r="AB27"/>
  <c r="AC27"/>
  <c r="AD27"/>
  <c r="AE27"/>
  <c r="AF27"/>
  <c r="AG27"/>
  <c r="AA28"/>
  <c r="AB28"/>
  <c r="AC28"/>
  <c r="AD28"/>
  <c r="AE28"/>
  <c r="AF28"/>
  <c r="AG28"/>
  <c r="AA29"/>
  <c r="AB29"/>
  <c r="AC29"/>
  <c r="AD29"/>
  <c r="AE29"/>
  <c r="AF29"/>
  <c r="AG29"/>
  <c r="AA30"/>
  <c r="AB30"/>
  <c r="AC30"/>
  <c r="AD30"/>
  <c r="AE30"/>
  <c r="AF30"/>
  <c r="AG30"/>
  <c r="AA31"/>
  <c r="AB31"/>
  <c r="AC31"/>
  <c r="AD31"/>
  <c r="AE31"/>
  <c r="AF31"/>
  <c r="AG31"/>
  <c r="AA32"/>
  <c r="AB32"/>
  <c r="AC32"/>
  <c r="AD32"/>
  <c r="AE32"/>
  <c r="AF32"/>
  <c r="AG32"/>
  <c r="AA33"/>
  <c r="AB33"/>
  <c r="AC33"/>
  <c r="AD33"/>
  <c r="AE33"/>
  <c r="AF33"/>
  <c r="AG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A6" i="16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A20"/>
  <c r="AB20"/>
  <c r="AC20"/>
  <c r="AD20"/>
  <c r="AE20"/>
  <c r="AF20"/>
  <c r="AG20"/>
  <c r="AA21"/>
  <c r="AB21"/>
  <c r="AC21"/>
  <c r="AD21"/>
  <c r="AE21"/>
  <c r="AF21"/>
  <c r="AG21"/>
  <c r="AA22"/>
  <c r="AB22"/>
  <c r="AC22"/>
  <c r="AD22"/>
  <c r="AE22"/>
  <c r="AF22"/>
  <c r="AG22"/>
  <c r="AA23"/>
  <c r="AB23"/>
  <c r="AC23"/>
  <c r="AD23"/>
  <c r="AE23"/>
  <c r="AF23"/>
  <c r="AG23"/>
  <c r="AA24"/>
  <c r="AB24"/>
  <c r="AC24"/>
  <c r="AD24"/>
  <c r="AE24"/>
  <c r="AF24"/>
  <c r="AG24"/>
  <c r="AA25"/>
  <c r="AB25"/>
  <c r="AC25"/>
  <c r="AD25"/>
  <c r="AE25"/>
  <c r="AF25"/>
  <c r="AG25"/>
  <c r="AA26"/>
  <c r="AB26"/>
  <c r="AC26"/>
  <c r="AD26"/>
  <c r="AE26"/>
  <c r="AF26"/>
  <c r="AG26"/>
  <c r="AA27"/>
  <c r="AB27"/>
  <c r="AC27"/>
  <c r="AD27"/>
  <c r="AE27"/>
  <c r="AF27"/>
  <c r="AG27"/>
  <c r="AA28"/>
  <c r="AB28"/>
  <c r="AC28"/>
  <c r="AD28"/>
  <c r="AE28"/>
  <c r="AF28"/>
  <c r="AG28"/>
  <c r="AA29"/>
  <c r="AB29"/>
  <c r="AC29"/>
  <c r="AD29"/>
  <c r="AE29"/>
  <c r="AF29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A6" i="15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A6" i="12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A20"/>
  <c r="AB20"/>
  <c r="AC20"/>
  <c r="AD20"/>
  <c r="AE20"/>
  <c r="AF20"/>
  <c r="AG20"/>
  <c r="AA21"/>
  <c r="AB21"/>
  <c r="AC21"/>
  <c r="AD21"/>
  <c r="AE21"/>
  <c r="AF21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6" i="11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G14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A6" i="10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A6" i="9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A20"/>
  <c r="AB20"/>
  <c r="AC20"/>
  <c r="AD20"/>
  <c r="AE20"/>
  <c r="AF20"/>
  <c r="AG20"/>
  <c r="AA21"/>
  <c r="AB21"/>
  <c r="AC21"/>
  <c r="AD21"/>
  <c r="AE21"/>
  <c r="AF21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A6" i="23"/>
  <c r="AB6"/>
  <c r="AC6"/>
  <c r="AD6"/>
  <c r="AE6"/>
  <c r="AF6"/>
  <c r="AG6"/>
  <c r="AA7"/>
  <c r="AB7"/>
  <c r="AC7"/>
  <c r="AD7"/>
  <c r="AE7"/>
  <c r="AF7"/>
  <c r="AG7"/>
  <c r="AA8"/>
  <c r="AB8"/>
  <c r="AC8"/>
  <c r="AD8"/>
  <c r="AE8"/>
  <c r="AF8"/>
  <c r="AG8"/>
  <c r="AA9"/>
  <c r="AB9"/>
  <c r="AC9"/>
  <c r="AD9"/>
  <c r="AE9"/>
  <c r="AF9"/>
  <c r="AG9"/>
  <c r="AA10"/>
  <c r="AB10"/>
  <c r="AC10"/>
  <c r="AD10"/>
  <c r="AE10"/>
  <c r="AF10"/>
  <c r="AG10"/>
  <c r="AA11"/>
  <c r="AB11"/>
  <c r="AC11"/>
  <c r="AD11"/>
  <c r="AE11"/>
  <c r="AF11"/>
  <c r="AG11"/>
  <c r="AA12"/>
  <c r="AB12"/>
  <c r="AC12"/>
  <c r="AD12"/>
  <c r="AE12"/>
  <c r="AF12"/>
  <c r="AG12"/>
  <c r="AA13"/>
  <c r="AB13"/>
  <c r="AC13"/>
  <c r="AD13"/>
  <c r="AE13"/>
  <c r="AF13"/>
  <c r="AG13"/>
  <c r="AA14"/>
  <c r="AB14"/>
  <c r="AC14"/>
  <c r="AD14"/>
  <c r="AE14"/>
  <c r="AF14"/>
  <c r="AG14"/>
  <c r="AA15"/>
  <c r="AB15"/>
  <c r="AC15"/>
  <c r="AD15"/>
  <c r="AE15"/>
  <c r="AF15"/>
  <c r="AG15"/>
  <c r="AA16"/>
  <c r="AB16"/>
  <c r="AC16"/>
  <c r="AD16"/>
  <c r="AE16"/>
  <c r="AF16"/>
  <c r="AG16"/>
  <c r="AA17"/>
  <c r="AB17"/>
  <c r="AC17"/>
  <c r="AD17"/>
  <c r="AE17"/>
  <c r="AF17"/>
  <c r="AG17"/>
  <c r="AA18"/>
  <c r="AB18"/>
  <c r="AC18"/>
  <c r="AD18"/>
  <c r="AE18"/>
  <c r="AF18"/>
  <c r="AG18"/>
  <c r="AA19"/>
  <c r="AB19"/>
  <c r="AC19"/>
  <c r="AD19"/>
  <c r="AE19"/>
  <c r="AF19"/>
  <c r="AG19"/>
  <c r="AA20"/>
  <c r="AB20"/>
  <c r="AC20"/>
  <c r="AD20"/>
  <c r="AE20"/>
  <c r="AF20"/>
  <c r="AG20"/>
  <c r="AA21"/>
  <c r="AB21"/>
  <c r="AC21"/>
  <c r="AD21"/>
  <c r="AE21"/>
  <c r="AF21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34" i="7"/>
  <c r="AG35"/>
  <c r="AG36"/>
  <c r="AG37"/>
  <c r="AG38"/>
  <c r="AG39"/>
  <c r="AG40"/>
  <c r="AG41"/>
  <c r="AG42"/>
  <c r="AG43"/>
  <c r="AG44"/>
  <c r="AG45"/>
  <c r="AG46"/>
  <c r="AG47"/>
  <c r="AG48"/>
  <c r="AG49"/>
  <c r="AG50"/>
  <c r="AA6" i="6"/>
  <c r="AB6"/>
  <c r="AC6"/>
  <c r="AD6"/>
  <c r="AE6"/>
  <c r="AF6"/>
  <c r="AA7"/>
  <c r="AB7"/>
  <c r="AC7"/>
  <c r="AD7"/>
  <c r="AE7"/>
  <c r="AF7"/>
  <c r="AA8"/>
  <c r="AB8"/>
  <c r="AC8"/>
  <c r="AD8"/>
  <c r="AE8"/>
  <c r="AF8"/>
  <c r="AA9"/>
  <c r="AB9"/>
  <c r="AC9"/>
  <c r="AD9"/>
  <c r="AE9"/>
  <c r="AF9"/>
  <c r="AA10"/>
  <c r="AB10"/>
  <c r="AC10"/>
  <c r="AD10"/>
  <c r="AE10"/>
  <c r="AF10"/>
  <c r="AA11"/>
  <c r="AB11"/>
  <c r="AC11"/>
  <c r="AD11"/>
  <c r="AE11"/>
  <c r="AF11"/>
  <c r="AA12"/>
  <c r="AB12"/>
  <c r="AC12"/>
  <c r="AD12"/>
  <c r="AE12"/>
  <c r="AF12"/>
  <c r="AA13"/>
  <c r="AB13"/>
  <c r="AC13"/>
  <c r="AD13"/>
  <c r="AE13"/>
  <c r="AF13"/>
  <c r="AA14"/>
  <c r="AB14"/>
  <c r="AC14"/>
  <c r="AD14"/>
  <c r="AE14"/>
  <c r="AF14"/>
  <c r="AA15"/>
  <c r="AB15"/>
  <c r="AC15"/>
  <c r="AD15"/>
  <c r="AE15"/>
  <c r="AF15"/>
  <c r="AA16"/>
  <c r="AB16"/>
  <c r="AC16"/>
  <c r="AD16"/>
  <c r="AE16"/>
  <c r="AF16"/>
  <c r="AA17"/>
  <c r="AB17"/>
  <c r="AC17"/>
  <c r="AD17"/>
  <c r="AE17"/>
  <c r="AF17"/>
  <c r="AA18"/>
  <c r="AB18"/>
  <c r="AC18"/>
  <c r="AD18"/>
  <c r="AE18"/>
  <c r="AF18"/>
  <c r="AA19"/>
  <c r="AB19"/>
  <c r="AC19"/>
  <c r="AD19"/>
  <c r="AE19"/>
  <c r="AF19"/>
  <c r="AA20"/>
  <c r="AB20"/>
  <c r="AC20"/>
  <c r="AD20"/>
  <c r="AE20"/>
  <c r="AF20"/>
  <c r="AA21"/>
  <c r="AB21"/>
  <c r="AC21"/>
  <c r="AD21"/>
  <c r="AE21"/>
  <c r="AF21"/>
  <c r="AA22"/>
  <c r="AB22"/>
  <c r="AC22"/>
  <c r="AD22"/>
  <c r="AE22"/>
  <c r="AF22"/>
  <c r="AA23"/>
  <c r="AB23"/>
  <c r="AC23"/>
  <c r="AD23"/>
  <c r="AE23"/>
  <c r="AF23"/>
  <c r="AA24"/>
  <c r="AB24"/>
  <c r="AC24"/>
  <c r="AD24"/>
  <c r="AE24"/>
  <c r="AF24"/>
  <c r="AA6" i="3"/>
  <c r="AB6"/>
  <c r="AC6"/>
  <c r="AD6"/>
  <c r="AE6"/>
  <c r="AF6"/>
  <c r="AG6"/>
  <c r="AH6"/>
  <c r="AJ6"/>
  <c r="AA7"/>
  <c r="AB7"/>
  <c r="AC7"/>
  <c r="AD7"/>
  <c r="AE7"/>
  <c r="AF7"/>
  <c r="AG7"/>
  <c r="AH7"/>
  <c r="AJ7"/>
  <c r="AA8"/>
  <c r="AB8"/>
  <c r="AC8"/>
  <c r="AD8"/>
  <c r="AE8"/>
  <c r="AF8"/>
  <c r="AG8"/>
  <c r="AH8"/>
  <c r="AJ8"/>
  <c r="AA9"/>
  <c r="AB9"/>
  <c r="AC9"/>
  <c r="AD9"/>
  <c r="AE9"/>
  <c r="AF9"/>
  <c r="AG9"/>
  <c r="AH9"/>
  <c r="AJ9"/>
  <c r="AA10"/>
  <c r="AB10"/>
  <c r="AC10"/>
  <c r="AD10"/>
  <c r="AE10"/>
  <c r="AF10"/>
  <c r="AG10"/>
  <c r="AH10"/>
  <c r="AJ10"/>
  <c r="AA11"/>
  <c r="AB11"/>
  <c r="AC11"/>
  <c r="AD11"/>
  <c r="AE11"/>
  <c r="AF11"/>
  <c r="AG11"/>
  <c r="AH11"/>
  <c r="AJ11"/>
  <c r="AA12"/>
  <c r="AB12"/>
  <c r="AC12"/>
  <c r="AD12"/>
  <c r="AE12"/>
  <c r="AF12"/>
  <c r="AG12"/>
  <c r="AH12"/>
  <c r="AJ12"/>
  <c r="AA13"/>
  <c r="AB13"/>
  <c r="AC13"/>
  <c r="AD13"/>
  <c r="AE13"/>
  <c r="AF13"/>
  <c r="AG13"/>
  <c r="AH13"/>
  <c r="AJ13"/>
  <c r="AA14"/>
  <c r="AB14"/>
  <c r="AC14"/>
  <c r="AD14"/>
  <c r="AE14"/>
  <c r="AF14"/>
  <c r="AG14"/>
  <c r="AH14"/>
  <c r="AJ14"/>
  <c r="AA15"/>
  <c r="AB15"/>
  <c r="AC15"/>
  <c r="AD15"/>
  <c r="AE15"/>
  <c r="AF15"/>
  <c r="AG15"/>
  <c r="AH15"/>
  <c r="AJ15"/>
  <c r="AA16"/>
  <c r="AB16"/>
  <c r="AC16"/>
  <c r="AD16"/>
  <c r="AE16"/>
  <c r="AF16"/>
  <c r="AG16"/>
  <c r="AH16"/>
  <c r="AJ16"/>
  <c r="AA17"/>
  <c r="AB17"/>
  <c r="AC17"/>
  <c r="AD17"/>
  <c r="AE17"/>
  <c r="AF17"/>
  <c r="AG17"/>
  <c r="AH17"/>
  <c r="AJ17"/>
  <c r="AA18"/>
  <c r="AB18"/>
  <c r="AC18"/>
  <c r="AD18"/>
  <c r="AE18"/>
  <c r="AF18"/>
  <c r="AG18"/>
  <c r="AH18"/>
  <c r="AJ18"/>
  <c r="AA19"/>
  <c r="AB19"/>
  <c r="AC19"/>
  <c r="AD19"/>
  <c r="AE19"/>
  <c r="AF19"/>
  <c r="AG19"/>
  <c r="AH19"/>
  <c r="AJ19"/>
  <c r="AA20"/>
  <c r="AB20"/>
  <c r="AC20"/>
  <c r="AD20"/>
  <c r="AE20"/>
  <c r="AF20"/>
  <c r="AG20"/>
  <c r="AH20"/>
  <c r="AJ20"/>
  <c r="AA21"/>
  <c r="AB21"/>
  <c r="AC21"/>
  <c r="AD21"/>
  <c r="AE21"/>
  <c r="AF21"/>
  <c r="AG21"/>
  <c r="AH21"/>
  <c r="AJ21"/>
  <c r="AA22"/>
  <c r="AB22"/>
  <c r="AC22"/>
  <c r="AD22"/>
  <c r="AE22"/>
  <c r="AF22"/>
  <c r="AG22"/>
  <c r="AH22"/>
  <c r="AJ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K6" a="1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A6" i="5"/>
  <c r="AB6"/>
  <c r="AC6"/>
  <c r="AD6"/>
  <c r="AE6"/>
  <c r="AF6"/>
  <c r="AG6"/>
  <c r="AH6"/>
  <c r="AJ6"/>
  <c r="AA7"/>
  <c r="AB7"/>
  <c r="AC7"/>
  <c r="AD7"/>
  <c r="AE7"/>
  <c r="AF7"/>
  <c r="AG7"/>
  <c r="AH7"/>
  <c r="AJ7"/>
  <c r="AA8"/>
  <c r="AB8"/>
  <c r="AC8"/>
  <c r="AD8"/>
  <c r="AE8"/>
  <c r="AF8"/>
  <c r="AG8"/>
  <c r="AH8"/>
  <c r="AJ8"/>
  <c r="AA9"/>
  <c r="AB9"/>
  <c r="AC9"/>
  <c r="AD9"/>
  <c r="AE9"/>
  <c r="AF9"/>
  <c r="AG9"/>
  <c r="AH9"/>
  <c r="AJ9"/>
  <c r="AA10"/>
  <c r="AB10"/>
  <c r="AC10"/>
  <c r="AD10"/>
  <c r="AE10"/>
  <c r="AF10"/>
  <c r="AG10"/>
  <c r="AH10"/>
  <c r="AJ10"/>
  <c r="AA11"/>
  <c r="AB11"/>
  <c r="AC11"/>
  <c r="AD11"/>
  <c r="AE11"/>
  <c r="AF11"/>
  <c r="AG11"/>
  <c r="AH11"/>
  <c r="AJ11"/>
  <c r="AA12"/>
  <c r="AB12"/>
  <c r="AC12"/>
  <c r="AD12"/>
  <c r="AE12"/>
  <c r="AF12"/>
  <c r="AG12"/>
  <c r="AH12"/>
  <c r="AJ12"/>
  <c r="AA13"/>
  <c r="AB13"/>
  <c r="AC13"/>
  <c r="AD13"/>
  <c r="AE13"/>
  <c r="AF13"/>
  <c r="AG13"/>
  <c r="AH13"/>
  <c r="AJ13"/>
  <c r="AA14"/>
  <c r="AB14"/>
  <c r="AC14"/>
  <c r="AD14"/>
  <c r="AE14"/>
  <c r="AF14"/>
  <c r="AG14"/>
  <c r="AH14"/>
  <c r="AJ14"/>
  <c r="AA15"/>
  <c r="AB15"/>
  <c r="AC15"/>
  <c r="AD15"/>
  <c r="AE15"/>
  <c r="AF15"/>
  <c r="AG15"/>
  <c r="AH15"/>
  <c r="AJ15"/>
  <c r="AA16"/>
  <c r="AB16"/>
  <c r="AC16"/>
  <c r="AD16"/>
  <c r="AE16"/>
  <c r="AF16"/>
  <c r="AG16"/>
  <c r="AH16"/>
  <c r="AJ16"/>
  <c r="AA18"/>
  <c r="AB18"/>
  <c r="AC18"/>
  <c r="AD18"/>
  <c r="AE18"/>
  <c r="AF18"/>
  <c r="AG18"/>
  <c r="AH18"/>
  <c r="AJ18"/>
  <c r="AA19"/>
  <c r="AB19"/>
  <c r="AC19"/>
  <c r="AD19"/>
  <c r="AE19"/>
  <c r="AF19"/>
  <c r="AG19"/>
  <c r="AH19"/>
  <c r="AJ19"/>
  <c r="AA20"/>
  <c r="AB20"/>
  <c r="AC20"/>
  <c r="AD20"/>
  <c r="AE20"/>
  <c r="AF20"/>
  <c r="AG20"/>
  <c r="AH20"/>
  <c r="AJ20"/>
  <c r="AA21"/>
  <c r="AB21"/>
  <c r="AC21"/>
  <c r="AD21"/>
  <c r="AE21"/>
  <c r="AF21"/>
  <c r="AG21"/>
  <c r="AH21"/>
  <c r="AJ21"/>
  <c r="AA22"/>
  <c r="AB22"/>
  <c r="AC22"/>
  <c r="AD22"/>
  <c r="AE22"/>
  <c r="AF22"/>
  <c r="AG22"/>
  <c r="AH22"/>
  <c r="AJ22"/>
  <c r="AA24"/>
  <c r="AB24"/>
  <c r="AC24"/>
  <c r="AD24"/>
  <c r="AE24"/>
  <c r="AF24"/>
  <c r="AG24"/>
  <c r="AH24"/>
  <c r="AJ24"/>
  <c r="AA25"/>
  <c r="AB25"/>
  <c r="AC25"/>
  <c r="AD25"/>
  <c r="AE25"/>
  <c r="AF25"/>
  <c r="AG25"/>
  <c r="AH25"/>
  <c r="AJ25"/>
  <c r="AG17"/>
  <c r="AG23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N25"/>
  <c r="AN24"/>
  <c r="AN22"/>
  <c r="AN21"/>
  <c r="AN20"/>
  <c r="AN19"/>
  <c r="AN18"/>
  <c r="AN16"/>
  <c r="AN15"/>
  <c r="AN14"/>
  <c r="AN13"/>
  <c r="AN12"/>
  <c r="AN11"/>
  <c r="AN10"/>
  <c r="AN9"/>
  <c r="AN8"/>
  <c r="AN7"/>
  <c r="AN6"/>
  <c r="AL25"/>
  <c r="AL24"/>
  <c r="AL22"/>
  <c r="AL21"/>
  <c r="AL20"/>
  <c r="AL19"/>
  <c r="AL18"/>
  <c r="AL16"/>
  <c r="AL15"/>
  <c r="AL14"/>
  <c r="AL13"/>
  <c r="AL12"/>
  <c r="AL11"/>
  <c r="AL10"/>
  <c r="AL9"/>
  <c r="AL8"/>
  <c r="AL7"/>
  <c r="AL6"/>
  <c r="AK6" a="1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H23" i="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17" i="5"/>
  <c r="AH23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E23" i="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17" i="5"/>
  <c r="AE23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F23" i="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17" i="5"/>
  <c r="AF23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25" i="6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30" i="16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18" i="15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E14" i="11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D14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14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B14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14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14"/>
  <c r="AE20" i="1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22" i="9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22" i="23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B17" i="5"/>
  <c r="AB23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D17"/>
  <c r="AD23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23" i="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17" i="5"/>
  <c r="AC23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23" i="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E30" i="16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B23" i="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17" i="5"/>
  <c r="AA23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23" i="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B34" i="7"/>
  <c r="AB35"/>
  <c r="AB36"/>
  <c r="AB37"/>
  <c r="AB38"/>
  <c r="AB39"/>
  <c r="AB40"/>
  <c r="AB41"/>
  <c r="AB42"/>
  <c r="AB43"/>
  <c r="AB44"/>
  <c r="AB45"/>
  <c r="AB46"/>
  <c r="AB47"/>
  <c r="AB48"/>
  <c r="AB49"/>
  <c r="AB50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B18" i="15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B30" i="16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B20" i="1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B22" i="9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22" i="23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25" i="6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A22" i="9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22" i="23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C18" i="15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D30" i="16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D20" i="1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E22" i="9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E34" i="7"/>
  <c r="AE35"/>
  <c r="AE36"/>
  <c r="AE37"/>
  <c r="AE38"/>
  <c r="AE39"/>
  <c r="AE40"/>
  <c r="AE41"/>
  <c r="AE42"/>
  <c r="AE43"/>
  <c r="AE44"/>
  <c r="AE45"/>
  <c r="AE46"/>
  <c r="AE47"/>
  <c r="AE48"/>
  <c r="AE49"/>
  <c r="AE50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D25" i="6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E50" i="23"/>
  <c r="AD50"/>
  <c r="AC50"/>
  <c r="AE49"/>
  <c r="AD49"/>
  <c r="AC49"/>
  <c r="AE48"/>
  <c r="AD48"/>
  <c r="AC48"/>
  <c r="AE47"/>
  <c r="AD47"/>
  <c r="AC47"/>
  <c r="AE46"/>
  <c r="AD46"/>
  <c r="AC46"/>
  <c r="AE45"/>
  <c r="AD45"/>
  <c r="AC45"/>
  <c r="AE44"/>
  <c r="AD44"/>
  <c r="AC44"/>
  <c r="AE43"/>
  <c r="AD43"/>
  <c r="AC43"/>
  <c r="AE42"/>
  <c r="AD42"/>
  <c r="AC42"/>
  <c r="AE41"/>
  <c r="AD41"/>
  <c r="AC41"/>
  <c r="AE40"/>
  <c r="AD40"/>
  <c r="AC40"/>
  <c r="AE39"/>
  <c r="AD39"/>
  <c r="AC39"/>
  <c r="AE38"/>
  <c r="AD38"/>
  <c r="AC38"/>
  <c r="AE37"/>
  <c r="AD37"/>
  <c r="AC37"/>
  <c r="AE36"/>
  <c r="AD36"/>
  <c r="AC36"/>
  <c r="AE35"/>
  <c r="AD35"/>
  <c r="AC35"/>
  <c r="AE34"/>
  <c r="AD34"/>
  <c r="AC34"/>
  <c r="AE33"/>
  <c r="AD33"/>
  <c r="AC33"/>
  <c r="AE32"/>
  <c r="AD32"/>
  <c r="AC32"/>
  <c r="AE31"/>
  <c r="AD31"/>
  <c r="AC31"/>
  <c r="AE30"/>
  <c r="AD30"/>
  <c r="AC30"/>
  <c r="AE29"/>
  <c r="AD29"/>
  <c r="AC29"/>
  <c r="AE28"/>
  <c r="AD28"/>
  <c r="AC28"/>
  <c r="AE27"/>
  <c r="AD27"/>
  <c r="AC27"/>
  <c r="AE26"/>
  <c r="AD26"/>
  <c r="AC26"/>
  <c r="AE25"/>
  <c r="AD25"/>
  <c r="AC25"/>
  <c r="AE24"/>
  <c r="AD24"/>
  <c r="AC24"/>
  <c r="AE23"/>
  <c r="AD23"/>
  <c r="AC23"/>
  <c r="AE22"/>
  <c r="AD22"/>
  <c r="AC22"/>
  <c r="AM6" i="5" a="1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O6" a="1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E20" i="4" a="1"/>
  <c r="E20"/>
  <c r="F20"/>
  <c r="G20"/>
  <c r="AM6" i="3" a="1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O6" a="1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E19" i="4" a="1"/>
  <c r="E19"/>
  <c r="F19"/>
  <c r="G19"/>
  <c r="AG6" i="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G31"/>
  <c r="AG30"/>
  <c r="AG29"/>
  <c r="AG28"/>
  <c r="AG27"/>
  <c r="AG26"/>
  <c r="AG25"/>
  <c r="AH6" i="10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K6" a="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L19"/>
  <c r="AL18"/>
  <c r="AL17"/>
  <c r="AL16"/>
  <c r="AL15"/>
  <c r="AL14"/>
  <c r="AL13"/>
  <c r="AL12"/>
  <c r="AL11"/>
  <c r="AL10"/>
  <c r="AL9"/>
  <c r="AL8"/>
  <c r="AL7"/>
  <c r="AL6"/>
  <c r="AN19"/>
  <c r="AN18"/>
  <c r="AN17"/>
  <c r="AN16"/>
  <c r="AN15"/>
  <c r="AN14"/>
  <c r="AN13"/>
  <c r="AN12"/>
  <c r="AN11"/>
  <c r="AN10"/>
  <c r="AN9"/>
  <c r="AN8"/>
  <c r="AN7"/>
  <c r="AN6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O6" a="1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O11"/>
  <c r="AO10"/>
  <c r="AO9"/>
  <c r="AO8"/>
  <c r="AO7"/>
  <c r="AO6"/>
  <c r="AM6" a="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E43" i="4" a="1"/>
  <c r="E43"/>
  <c r="F43"/>
  <c r="G43"/>
  <c r="AH6" i="12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H20"/>
  <c r="AJ20"/>
  <c r="AH21"/>
  <c r="AJ21"/>
  <c r="AK6" a="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L21"/>
  <c r="AL20"/>
  <c r="AL19"/>
  <c r="AL18"/>
  <c r="AL17"/>
  <c r="AL16"/>
  <c r="AL15"/>
  <c r="AL14"/>
  <c r="AL13"/>
  <c r="AL12"/>
  <c r="AL11"/>
  <c r="AL10"/>
  <c r="AL9"/>
  <c r="AL8"/>
  <c r="AL7"/>
  <c r="AL6"/>
  <c r="AN21"/>
  <c r="AN20"/>
  <c r="AN19"/>
  <c r="AN18"/>
  <c r="AN17"/>
  <c r="AN16"/>
  <c r="AN15"/>
  <c r="AN14"/>
  <c r="AN13"/>
  <c r="AN12"/>
  <c r="AN11"/>
  <c r="AN10"/>
  <c r="AN9"/>
  <c r="AN8"/>
  <c r="AN7"/>
  <c r="AN6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O6" a="1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O11"/>
  <c r="AO10"/>
  <c r="AO9"/>
  <c r="AO8"/>
  <c r="AO7"/>
  <c r="AO6"/>
  <c r="AM6" a="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E45" i="4" a="1"/>
  <c r="E45"/>
  <c r="F45"/>
  <c r="G45"/>
  <c r="AH6" i="15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N6"/>
  <c r="AN7"/>
  <c r="AN8"/>
  <c r="AN9"/>
  <c r="AN10"/>
  <c r="AN11"/>
  <c r="AN12"/>
  <c r="AN13"/>
  <c r="AN14"/>
  <c r="AN15"/>
  <c r="AN16"/>
  <c r="AN17"/>
  <c r="AL6"/>
  <c r="AL7"/>
  <c r="AL8"/>
  <c r="AL9"/>
  <c r="AL10"/>
  <c r="AL11"/>
  <c r="AL12"/>
  <c r="AL13"/>
  <c r="AL14"/>
  <c r="AL15"/>
  <c r="AL16"/>
  <c r="AL17"/>
  <c r="AK6" a="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O6" a="1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O11"/>
  <c r="AO10"/>
  <c r="AO9"/>
  <c r="AO8"/>
  <c r="AO7"/>
  <c r="AO6"/>
  <c r="AM6" a="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E47" i="4" a="1"/>
  <c r="E47"/>
  <c r="F47"/>
  <c r="G47"/>
  <c r="AH6" i="7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H20"/>
  <c r="AJ20"/>
  <c r="AH21"/>
  <c r="AJ21"/>
  <c r="AH22"/>
  <c r="AJ22"/>
  <c r="AH23"/>
  <c r="AJ23"/>
  <c r="AH24"/>
  <c r="AJ24"/>
  <c r="AH25"/>
  <c r="AJ25"/>
  <c r="AH26"/>
  <c r="AJ26"/>
  <c r="AH27"/>
  <c r="AJ27"/>
  <c r="AH28"/>
  <c r="AJ28"/>
  <c r="AH29"/>
  <c r="AJ29"/>
  <c r="AH30"/>
  <c r="AJ30"/>
  <c r="AH31"/>
  <c r="AJ31"/>
  <c r="AH32"/>
  <c r="AJ32"/>
  <c r="AH33"/>
  <c r="AJ33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K6" a="1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L6"/>
  <c r="AL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M6" a="1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O6" a="1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E40" i="4" a="1"/>
  <c r="E40"/>
  <c r="F40"/>
  <c r="G40"/>
  <c r="AH6" i="11"/>
  <c r="AJ6"/>
  <c r="AH7"/>
  <c r="AJ7"/>
  <c r="AH8"/>
  <c r="AJ8"/>
  <c r="AH9"/>
  <c r="AJ9"/>
  <c r="AH10"/>
  <c r="AJ10"/>
  <c r="AH11"/>
  <c r="AJ11"/>
  <c r="AH12"/>
  <c r="AJ12"/>
  <c r="AH13"/>
  <c r="AJ13"/>
  <c r="AH15"/>
  <c r="AJ15"/>
  <c r="AH16"/>
  <c r="AJ16"/>
  <c r="AH17"/>
  <c r="AJ17"/>
  <c r="AH18"/>
  <c r="AJ18"/>
  <c r="AH19"/>
  <c r="AJ19"/>
  <c r="AN19"/>
  <c r="AN18"/>
  <c r="AN17"/>
  <c r="AN16"/>
  <c r="AN15"/>
  <c r="AN13"/>
  <c r="AN12"/>
  <c r="AN11"/>
  <c r="AN10"/>
  <c r="AN9"/>
  <c r="AN8"/>
  <c r="AN7"/>
  <c r="AN6"/>
  <c r="AL19"/>
  <c r="AL18"/>
  <c r="AL17"/>
  <c r="AL16"/>
  <c r="AL15"/>
  <c r="AL13"/>
  <c r="AL12"/>
  <c r="AL11"/>
  <c r="AL10"/>
  <c r="AL9"/>
  <c r="AL8"/>
  <c r="AL7"/>
  <c r="AL6"/>
  <c r="AK6" a="1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14"/>
  <c r="AM6" a="1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O6" a="1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E44" i="4" a="1"/>
  <c r="E44"/>
  <c r="F44"/>
  <c r="G44"/>
  <c r="AH6" i="9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H20"/>
  <c r="AJ20"/>
  <c r="AH21"/>
  <c r="AJ21"/>
  <c r="AK6" a="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L21"/>
  <c r="AL20"/>
  <c r="AL19"/>
  <c r="AL18"/>
  <c r="AL17"/>
  <c r="AL16"/>
  <c r="AL15"/>
  <c r="AL14"/>
  <c r="AL13"/>
  <c r="AL12"/>
  <c r="AL11"/>
  <c r="AL10"/>
  <c r="AL9"/>
  <c r="AL8"/>
  <c r="AL7"/>
  <c r="AL6"/>
  <c r="AN21"/>
  <c r="AN20"/>
  <c r="AN19"/>
  <c r="AN18"/>
  <c r="AN17"/>
  <c r="AN16"/>
  <c r="AN15"/>
  <c r="AN14"/>
  <c r="AN13"/>
  <c r="AN12"/>
  <c r="AN11"/>
  <c r="AN10"/>
  <c r="AN9"/>
  <c r="AN8"/>
  <c r="AN7"/>
  <c r="AN6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O6" a="1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O11"/>
  <c r="AO10"/>
  <c r="AO9"/>
  <c r="AO8"/>
  <c r="AO7"/>
  <c r="AO6"/>
  <c r="AM6" a="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E42" i="4" a="1"/>
  <c r="E42"/>
  <c r="F42"/>
  <c r="G42"/>
  <c r="AH6" i="23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H20"/>
  <c r="AJ20"/>
  <c r="AH21"/>
  <c r="AJ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N6"/>
  <c r="AN7"/>
  <c r="AN8"/>
  <c r="AN9"/>
  <c r="AN10"/>
  <c r="AN11"/>
  <c r="AN12"/>
  <c r="AN13"/>
  <c r="AN14"/>
  <c r="AN15"/>
  <c r="AN16"/>
  <c r="AN17"/>
  <c r="AN18"/>
  <c r="AN19"/>
  <c r="AN20"/>
  <c r="AN21"/>
  <c r="AL6"/>
  <c r="AL7"/>
  <c r="AL8"/>
  <c r="AL9"/>
  <c r="AL10"/>
  <c r="AL11"/>
  <c r="AL12"/>
  <c r="AL13"/>
  <c r="AL14"/>
  <c r="AL15"/>
  <c r="AL16"/>
  <c r="AL17"/>
  <c r="AL18"/>
  <c r="AL19"/>
  <c r="AL20"/>
  <c r="AL21"/>
  <c r="AK6" a="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O6" a="1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O11"/>
  <c r="AO10"/>
  <c r="AO9"/>
  <c r="AO8"/>
  <c r="AO7"/>
  <c r="AO6"/>
  <c r="AM6" a="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E41" i="4" a="1"/>
  <c r="E41"/>
  <c r="F41"/>
  <c r="G41"/>
  <c r="AH6" i="16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H20"/>
  <c r="AJ20"/>
  <c r="AH21"/>
  <c r="AJ21"/>
  <c r="AH22"/>
  <c r="AJ22"/>
  <c r="AH23"/>
  <c r="AJ23"/>
  <c r="AH24"/>
  <c r="AJ24"/>
  <c r="AH25"/>
  <c r="AJ25"/>
  <c r="AH26"/>
  <c r="AJ26"/>
  <c r="AH27"/>
  <c r="AJ27"/>
  <c r="AH28"/>
  <c r="AJ28"/>
  <c r="AH29"/>
  <c r="AJ29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K6" a="1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M6" a="1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O6" a="1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E46" i="4" a="1"/>
  <c r="E46"/>
  <c r="F46"/>
  <c r="G46"/>
  <c r="AH6" i="6"/>
  <c r="AJ6"/>
  <c r="AH7"/>
  <c r="AJ7"/>
  <c r="AH8"/>
  <c r="AJ8"/>
  <c r="AH9"/>
  <c r="AJ9"/>
  <c r="AH10"/>
  <c r="AJ10"/>
  <c r="AH11"/>
  <c r="AJ11"/>
  <c r="AH12"/>
  <c r="AJ12"/>
  <c r="AH13"/>
  <c r="AJ13"/>
  <c r="AH14"/>
  <c r="AJ14"/>
  <c r="AH15"/>
  <c r="AJ15"/>
  <c r="AH16"/>
  <c r="AJ16"/>
  <c r="AH17"/>
  <c r="AJ17"/>
  <c r="AH18"/>
  <c r="AJ18"/>
  <c r="AH19"/>
  <c r="AJ19"/>
  <c r="AH20"/>
  <c r="AJ20"/>
  <c r="AH21"/>
  <c r="AJ21"/>
  <c r="AH22"/>
  <c r="AJ22"/>
  <c r="AH23"/>
  <c r="AJ23"/>
  <c r="AH24"/>
  <c r="AJ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K6" a="1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L6"/>
  <c r="AL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M6" a="1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O6" a="1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Q6" a="1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S6" a="1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E39" i="4" a="1"/>
  <c r="E39"/>
  <c r="F39"/>
  <c r="G39"/>
</calcChain>
</file>

<file path=xl/sharedStrings.xml><?xml version="1.0" encoding="utf-8"?>
<sst xmlns="http://schemas.openxmlformats.org/spreadsheetml/2006/main" count="962" uniqueCount="223">
  <si>
    <t>Division 1</t>
  </si>
  <si>
    <t>Events</t>
  </si>
  <si>
    <t>Location</t>
  </si>
  <si>
    <t>Date</t>
  </si>
  <si>
    <t>Nearest To Pin</t>
  </si>
  <si>
    <t>Dudsbury</t>
  </si>
  <si>
    <t>x</t>
  </si>
  <si>
    <t>Ferndown</t>
  </si>
  <si>
    <t>Weymouth</t>
  </si>
  <si>
    <t>Broadstone</t>
  </si>
  <si>
    <t>Stur Marshall</t>
  </si>
  <si>
    <t>Leader Board</t>
  </si>
  <si>
    <t>Division 2</t>
  </si>
  <si>
    <t>Wessex</t>
  </si>
  <si>
    <t>Crane Valley</t>
  </si>
  <si>
    <t>Canford Magna</t>
  </si>
  <si>
    <t>Canford School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</si>
  <si>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</si>
  <si>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</si>
  <si>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</si>
  <si>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</si>
  <si>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</si>
  <si>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</si>
  <si>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</si>
  <si>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</si>
  <si>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</si>
  <si>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>Dexter Baggett</t>
  </si>
  <si>
    <t>James Baker</t>
  </si>
  <si>
    <t>Strokes</t>
  </si>
  <si>
    <t>Caitlin Baggs</t>
  </si>
  <si>
    <t>Emma Appleby</t>
  </si>
  <si>
    <t>Dorset Junior Tour 2015</t>
  </si>
  <si>
    <t>Parkstone</t>
  </si>
  <si>
    <t>Remedy Oak</t>
  </si>
  <si>
    <t>Play Golf ChCh</t>
  </si>
  <si>
    <t>Ferndown Forest</t>
  </si>
  <si>
    <t>.</t>
  </si>
  <si>
    <t>Jazmine Andrews</t>
  </si>
  <si>
    <t>Bethany Baker</t>
  </si>
  <si>
    <t>Isabelle Baker-Homes</t>
  </si>
  <si>
    <t>Kailen Bartlett</t>
  </si>
  <si>
    <t>Morgan Bonham</t>
  </si>
  <si>
    <t>Finley Botha</t>
  </si>
  <si>
    <t>Jared Braid</t>
  </si>
  <si>
    <t>Thomas Brown</t>
  </si>
  <si>
    <t>Morgan Bryant</t>
  </si>
  <si>
    <t>Freddie Bunford</t>
  </si>
  <si>
    <t>Harrison Burke</t>
  </si>
  <si>
    <t>Morgan Burke</t>
  </si>
  <si>
    <t>Toby Boyde</t>
  </si>
  <si>
    <t>Bradley Burns</t>
  </si>
  <si>
    <t>Jess Carr</t>
  </si>
  <si>
    <t>Rhys C-Terry</t>
  </si>
  <si>
    <t>Devon Clark</t>
  </si>
  <si>
    <t>Ben Bassinder</t>
  </si>
  <si>
    <t>James Clarke</t>
  </si>
  <si>
    <t>Joshua Colclough</t>
  </si>
  <si>
    <t>Sam Crisp</t>
  </si>
  <si>
    <t>Robert Cole</t>
  </si>
  <si>
    <t>Abi Crocker</t>
  </si>
  <si>
    <t>Morgan Cromwell</t>
  </si>
  <si>
    <t>Joshua Crumb</t>
  </si>
  <si>
    <t>Aidan Cummings</t>
  </si>
  <si>
    <t>Louis Dalrymple</t>
  </si>
  <si>
    <t>Callum Dance</t>
  </si>
  <si>
    <t>Damien Davis</t>
  </si>
  <si>
    <t>Cameron Dawe</t>
  </si>
  <si>
    <t>Noah Dennett</t>
  </si>
  <si>
    <t>James Filsell</t>
  </si>
  <si>
    <t>George Fleurie</t>
  </si>
  <si>
    <t>Archie Flower</t>
  </si>
  <si>
    <t>Harley Forward</t>
  </si>
  <si>
    <t>Maddie Forward</t>
  </si>
  <si>
    <t>Charlie Gibson</t>
  </si>
  <si>
    <t>Frederick Gill</t>
  </si>
  <si>
    <t>Isaac Gould</t>
  </si>
  <si>
    <t>Jon Gudmusson</t>
  </si>
  <si>
    <t>Joshua Goble</t>
  </si>
  <si>
    <t>Aidan Guttridge</t>
  </si>
  <si>
    <t>Harry Hancock</t>
  </si>
  <si>
    <t>Jack Hancock</t>
  </si>
  <si>
    <t>Daniel Harding</t>
  </si>
  <si>
    <t>Luke Hare</t>
  </si>
  <si>
    <t>Emily Harrington</t>
  </si>
  <si>
    <t>Joshua Hart</t>
  </si>
  <si>
    <t>Leah Houlton</t>
  </si>
  <si>
    <t>Lilly-Mae Jones</t>
  </si>
  <si>
    <t>Ben Knight</t>
  </si>
  <si>
    <t>Harry Langford</t>
  </si>
  <si>
    <t>Zak Lawrence</t>
  </si>
  <si>
    <t>Jack Leach</t>
  </si>
  <si>
    <t>James Lewin</t>
  </si>
  <si>
    <t>Ben Lindfield</t>
  </si>
  <si>
    <t>Daniel Magill</t>
  </si>
  <si>
    <t>Jack Mans</t>
  </si>
  <si>
    <t>Ellen Mans</t>
  </si>
  <si>
    <t>Aidan McCartney</t>
  </si>
  <si>
    <t>James McIntosh</t>
  </si>
  <si>
    <t>Owen McNeil</t>
  </si>
  <si>
    <t>Thomas Miles</t>
  </si>
  <si>
    <t>George Miller</t>
  </si>
  <si>
    <t>James Moore</t>
  </si>
  <si>
    <t>Ben Naish</t>
  </si>
  <si>
    <t>Liam Neate</t>
  </si>
  <si>
    <t>Piotr Ogonowski</t>
  </si>
  <si>
    <t>Joseph Page</t>
  </si>
  <si>
    <t>Arron Parry</t>
  </si>
  <si>
    <t>George Percy</t>
  </si>
  <si>
    <t>Harry Pickard</t>
  </si>
  <si>
    <t>Jameson Porter</t>
  </si>
  <si>
    <t>Kieran Rance</t>
  </si>
  <si>
    <t>Joshua Randall</t>
  </si>
  <si>
    <t>Elle Read</t>
  </si>
  <si>
    <t>Lloyd Richardson</t>
  </si>
  <si>
    <t>Henry Rowland-Jones</t>
  </si>
  <si>
    <t>William Rowland-Jones</t>
  </si>
  <si>
    <t>Hayden Shaw</t>
  </si>
  <si>
    <t>Vaughn Sherwood</t>
  </si>
  <si>
    <t>Anna Skalberg</t>
  </si>
  <si>
    <t>Jacques Smith</t>
  </si>
  <si>
    <t>Taylor Snell</t>
  </si>
  <si>
    <t>Lukas Stevenson</t>
  </si>
  <si>
    <t>Gabriella Stone</t>
  </si>
  <si>
    <t>Oscar Thomas</t>
  </si>
  <si>
    <t>Amy Travers</t>
  </si>
  <si>
    <t>Toby Trott</t>
  </si>
  <si>
    <t>Will Walker</t>
  </si>
  <si>
    <t>Erin Van Reenen</t>
  </si>
  <si>
    <t>Harry Watling</t>
  </si>
  <si>
    <t>Harry Winter</t>
  </si>
  <si>
    <t>Matti Withnall</t>
  </si>
  <si>
    <t>Alicia Wilson</t>
  </si>
  <si>
    <t>George Wood</t>
  </si>
  <si>
    <t>Lily Bilson</t>
  </si>
  <si>
    <t>Sienna Birch</t>
  </si>
  <si>
    <t>Charlotte Brook</t>
  </si>
  <si>
    <t>Louise Burke</t>
  </si>
  <si>
    <t>Thomas C-Terry</t>
  </si>
  <si>
    <t>Seb Carty</t>
  </si>
  <si>
    <t>Lauren Carty</t>
  </si>
  <si>
    <t>Nathan Charlesworth</t>
  </si>
  <si>
    <t>Jessie Dawe</t>
  </si>
  <si>
    <t>Edward Fowle</t>
  </si>
  <si>
    <t>William Giles</t>
  </si>
  <si>
    <t>Dan Goss</t>
  </si>
  <si>
    <t>Marc Harburn</t>
  </si>
  <si>
    <t>Lloyd Jones</t>
  </si>
  <si>
    <t>Jack Kerslake</t>
  </si>
  <si>
    <t>Kieran Laird</t>
  </si>
  <si>
    <t>Austin Marsh</t>
  </si>
  <si>
    <t>Gus Moxon</t>
  </si>
  <si>
    <t>Jack Pallister</t>
  </si>
  <si>
    <t>Alice Perry</t>
  </si>
  <si>
    <t>Erik Skalberg</t>
  </si>
  <si>
    <t>Tia Skeoch</t>
  </si>
  <si>
    <t>Mitch Stanfield</t>
  </si>
  <si>
    <t>Oliver Tanner</t>
  </si>
  <si>
    <t>Fay Toms</t>
  </si>
  <si>
    <t>Jack Wells</t>
  </si>
  <si>
    <t>Jenson Bull</t>
  </si>
  <si>
    <t>Dj Clapcott</t>
  </si>
  <si>
    <t>Mickey Johnson</t>
  </si>
  <si>
    <t>X</t>
  </si>
  <si>
    <t>Oscar Bunford</t>
  </si>
  <si>
    <t>Honor Johnson</t>
  </si>
  <si>
    <t>Megan McClure</t>
  </si>
  <si>
    <t>Mia McClure</t>
  </si>
  <si>
    <t>Amelia Guttridge</t>
  </si>
  <si>
    <t>Ryan Hull</t>
  </si>
  <si>
    <t>Jake Moore</t>
  </si>
  <si>
    <t>Jack Hancock, Harry Langford, Dan Goss</t>
  </si>
  <si>
    <t>NR</t>
  </si>
  <si>
    <t>Bradley Merifield</t>
  </si>
  <si>
    <t>Theo Anderson</t>
  </si>
  <si>
    <t>Roman Obrien</t>
  </si>
  <si>
    <t>Albert Blackburn</t>
  </si>
  <si>
    <t>Joseph Reid</t>
  </si>
  <si>
    <t>Jack Chantrey</t>
  </si>
  <si>
    <t>Matthew Beck</t>
  </si>
  <si>
    <t>Alex Adam</t>
  </si>
  <si>
    <t>Tom Bastow</t>
  </si>
  <si>
    <t>Bailey Birch</t>
  </si>
  <si>
    <t>Oliver Booth</t>
  </si>
  <si>
    <t>Will Chesterman</t>
  </si>
  <si>
    <t>Cameron Clark</t>
  </si>
  <si>
    <t>Alex Cornell</t>
  </si>
  <si>
    <t>Matthew Dare</t>
  </si>
  <si>
    <t>Becky Dodd</t>
  </si>
  <si>
    <t>Donny Frankel</t>
  </si>
  <si>
    <t>Ewan Goodwin</t>
  </si>
  <si>
    <t>Chloe Haesler</t>
  </si>
  <si>
    <t>Fred Harris</t>
  </si>
  <si>
    <t>Rhys Harrison</t>
  </si>
  <si>
    <t>Charlie Holbrook</t>
  </si>
  <si>
    <t>Aidan Holloway</t>
  </si>
  <si>
    <t>Alex Johnston</t>
  </si>
  <si>
    <t>George Jones</t>
  </si>
  <si>
    <t>Molly Kington</t>
  </si>
  <si>
    <t>Cameron Laird</t>
  </si>
  <si>
    <t>Alex Lynch</t>
  </si>
  <si>
    <t>Aaron Martin</t>
  </si>
  <si>
    <t>Connor Moore</t>
  </si>
  <si>
    <t>Andy Murray</t>
  </si>
  <si>
    <t>Rebecca Nicholls</t>
  </si>
  <si>
    <t>Ben Olding</t>
  </si>
  <si>
    <t>Oscar Perry</t>
  </si>
  <si>
    <t>Lauren Purchase</t>
  </si>
  <si>
    <t>Josh Skelton</t>
  </si>
  <si>
    <t>Hugh Stevenson</t>
  </si>
  <si>
    <t>Megan Withnall</t>
  </si>
  <si>
    <t>Tom Wrate</t>
  </si>
  <si>
    <t>Georgina Wrixon</t>
  </si>
  <si>
    <t>Zac Mudford</t>
  </si>
  <si>
    <t>Alice Webb</t>
  </si>
  <si>
    <t>Brynmor Truman</t>
  </si>
  <si>
    <t>Sebatian Wells</t>
  </si>
  <si>
    <t>Kai Dashwood</t>
  </si>
  <si>
    <t>Gemma Burgess</t>
  </si>
  <si>
    <t>Louise Burke, Jack Chantrey</t>
  </si>
  <si>
    <t>DQ</t>
  </si>
  <si>
    <t>Liam Wilson-Carroll</t>
  </si>
  <si>
    <t>Brooke Elliott</t>
  </si>
  <si>
    <t>Louise Burke, Archie Flower, Thomas Brown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</si>
</sst>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dd\ mmmm\ yyyy"/>
  </numFmts>
  <fonts count="4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3"/>
      <color indexed="62"/>
      <name val="Calibri"/>
    </font>
    <font>
      <b/>
      <sz val="15"/>
      <color indexed="62"/>
      <name val="Calibri"/>
    </font>
    <font>
      <sz val="11"/>
      <color indexed="10"/>
      <name val="Calibri"/>
    </font>
    <font>
      <b/>
      <sz val="18"/>
      <color indexed="62"/>
      <name val="Cambria"/>
    </font>
    <font>
      <sz val="11"/>
      <color indexed="60"/>
      <name val="Calibri"/>
    </font>
    <font>
      <b/>
      <sz val="11"/>
      <color indexed="62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sz val="11"/>
      <color indexed="17"/>
      <name val="Calibri"/>
    </font>
    <font>
      <sz val="11"/>
      <color indexed="52"/>
      <name val="Calibri"/>
    </font>
    <font>
      <sz val="11"/>
      <color indexed="20"/>
      <name val="Calibri"/>
    </font>
    <font>
      <b/>
      <sz val="11"/>
      <color indexed="9"/>
      <name val="Calibri"/>
    </font>
    <font>
      <i/>
      <sz val="11"/>
      <color indexed="23"/>
      <name val="Calibri"/>
    </font>
    <font>
      <b/>
      <sz val="11"/>
      <color indexed="63"/>
      <name val="Calibri"/>
    </font>
    <font>
      <sz val="18"/>
      <name val="Arial"/>
    </font>
    <font>
      <sz val="10"/>
      <color indexed="10"/>
      <name val="Arial"/>
    </font>
    <font>
      <b/>
      <sz val="16"/>
      <color indexed="10"/>
      <name val="Arial"/>
    </font>
    <font>
      <b/>
      <sz val="20"/>
      <color indexed="10"/>
      <name val="Arial"/>
    </font>
    <font>
      <b/>
      <sz val="10"/>
      <name val="Arial"/>
    </font>
    <font>
      <b/>
      <i/>
      <sz val="11"/>
      <color indexed="10"/>
      <name val="Arial"/>
    </font>
    <font>
      <b/>
      <sz val="10"/>
      <color indexed="10"/>
      <name val="Arial"/>
    </font>
    <font>
      <b/>
      <i/>
      <sz val="11"/>
      <name val="Arial"/>
    </font>
    <font>
      <sz val="16"/>
      <name val="Arial"/>
    </font>
    <font>
      <sz val="12"/>
      <name val="Arial"/>
    </font>
    <font>
      <sz val="11"/>
      <name val="Arial"/>
    </font>
    <font>
      <sz val="14"/>
      <name val="Arial"/>
    </font>
    <font>
      <b/>
      <sz val="28"/>
      <color indexed="19"/>
      <name val="Arial"/>
    </font>
    <font>
      <b/>
      <sz val="26"/>
      <color indexed="10"/>
      <name val="Arial"/>
    </font>
    <font>
      <b/>
      <sz val="22"/>
      <color indexed="10"/>
      <name val="Arial"/>
    </font>
    <font>
      <b/>
      <sz val="16"/>
      <name val="Arial"/>
    </font>
    <font>
      <b/>
      <sz val="12"/>
      <color indexed="10"/>
      <name val="Arial"/>
    </font>
    <font>
      <b/>
      <sz val="11"/>
      <name val="Arial"/>
    </font>
    <font>
      <b/>
      <sz val="14"/>
      <color indexed="10"/>
      <name val="Arial"/>
    </font>
    <font>
      <b/>
      <sz val="12"/>
      <name val="Arial"/>
    </font>
    <font>
      <b/>
      <sz val="12"/>
      <color indexed="19"/>
      <name val="Arial"/>
    </font>
    <font>
      <sz val="8"/>
      <name val="Arial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40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0" borderId="0" xfId="0" applyFont="1" applyAlignment="1" applyProtection="1">
      <alignment horizontal="center"/>
    </xf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0" fillId="2" borderId="10" xfId="0" applyFont="1" applyFill="1" applyBorder="1" applyProtection="1">
      <protection locked="0"/>
    </xf>
    <xf numFmtId="0" fontId="0" fillId="2" borderId="11" xfId="0" applyFill="1" applyBorder="1" applyProtection="1"/>
    <xf numFmtId="0" fontId="0" fillId="2" borderId="12" xfId="0" applyFill="1" applyBorder="1" applyProtection="1"/>
    <xf numFmtId="0" fontId="31" fillId="2" borderId="0" xfId="0" applyFont="1" applyFill="1" applyBorder="1" applyProtection="1">
      <protection locked="0"/>
    </xf>
    <xf numFmtId="0" fontId="32" fillId="2" borderId="0" xfId="0" applyFont="1" applyFill="1" applyBorder="1" applyProtection="1">
      <protection locked="0"/>
    </xf>
    <xf numFmtId="0" fontId="33" fillId="2" borderId="13" xfId="0" applyFont="1" applyFill="1" applyBorder="1" applyProtection="1"/>
    <xf numFmtId="0" fontId="26" fillId="2" borderId="14" xfId="0" applyFont="1" applyFill="1" applyBorder="1" applyProtection="1"/>
    <xf numFmtId="0" fontId="26" fillId="2" borderId="15" xfId="0" applyFont="1" applyFill="1" applyBorder="1" applyProtection="1"/>
    <xf numFmtId="0" fontId="27" fillId="2" borderId="16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7" xfId="0" applyFont="1" applyFill="1" applyBorder="1" applyProtection="1"/>
    <xf numFmtId="0" fontId="35" fillId="2" borderId="16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vertical="center"/>
      <protection locked="0"/>
    </xf>
    <xf numFmtId="165" fontId="28" fillId="2" borderId="0" xfId="0" applyNumberFormat="1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center" vertical="center"/>
    </xf>
    <xf numFmtId="0" fontId="28" fillId="2" borderId="19" xfId="0" applyFont="1" applyFill="1" applyBorder="1" applyAlignment="1" applyProtection="1">
      <alignment vertical="center"/>
      <protection locked="0"/>
    </xf>
    <xf numFmtId="165" fontId="28" fillId="2" borderId="19" xfId="0" applyNumberFormat="1" applyFont="1" applyFill="1" applyBorder="1" applyAlignment="1" applyProtection="1">
      <alignment horizontal="left" vertical="center"/>
      <protection locked="0"/>
    </xf>
    <xf numFmtId="0" fontId="29" fillId="2" borderId="14" xfId="0" applyFont="1" applyFill="1" applyBorder="1" applyAlignment="1" applyProtection="1">
      <alignment horizontal="center"/>
    </xf>
    <xf numFmtId="0" fontId="36" fillId="2" borderId="14" xfId="0" applyFont="1" applyFill="1" applyBorder="1" applyAlignment="1" applyProtection="1">
      <alignment horizontal="center"/>
    </xf>
    <xf numFmtId="0" fontId="36" fillId="2" borderId="15" xfId="0" applyFont="1" applyFill="1" applyBorder="1" applyAlignment="1" applyProtection="1">
      <alignment horizontal="center"/>
    </xf>
    <xf numFmtId="0" fontId="28" fillId="2" borderId="16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>
      <alignment horizontal="right" vertical="center"/>
    </xf>
    <xf numFmtId="0" fontId="28" fillId="2" borderId="18" xfId="0" applyFont="1" applyFill="1" applyBorder="1" applyAlignment="1" applyProtection="1">
      <alignment vertical="center"/>
    </xf>
    <xf numFmtId="0" fontId="38" fillId="2" borderId="19" xfId="0" applyFont="1" applyFill="1" applyBorder="1" applyAlignment="1">
      <alignment horizontal="right" vertical="center"/>
    </xf>
    <xf numFmtId="0" fontId="35" fillId="2" borderId="19" xfId="0" applyFont="1" applyFill="1" applyBorder="1" applyAlignment="1" applyProtection="1">
      <alignment horizontal="center" vertical="center"/>
    </xf>
    <xf numFmtId="0" fontId="35" fillId="2" borderId="20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3" xfId="0" applyFont="1" applyFill="1" applyBorder="1"/>
    <xf numFmtId="0" fontId="33" fillId="2" borderId="14" xfId="0" applyFont="1" applyFill="1" applyBorder="1"/>
    <xf numFmtId="0" fontId="26" fillId="2" borderId="14" xfId="0" applyFont="1" applyFill="1" applyBorder="1"/>
    <xf numFmtId="0" fontId="26" fillId="2" borderId="15" xfId="0" applyFont="1" applyFill="1" applyBorder="1"/>
    <xf numFmtId="0" fontId="27" fillId="2" borderId="0" xfId="0" applyFont="1" applyFill="1"/>
    <xf numFmtId="0" fontId="27" fillId="2" borderId="16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7" xfId="0" applyFont="1" applyFill="1" applyBorder="1"/>
    <xf numFmtId="0" fontId="28" fillId="2" borderId="0" xfId="0" applyFont="1" applyFill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36" fillId="2" borderId="14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28" fillId="2" borderId="16" xfId="0" applyFont="1" applyFill="1" applyBorder="1"/>
    <xf numFmtId="0" fontId="0" fillId="2" borderId="18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19" xfId="0" applyFont="1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8" fillId="2" borderId="20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48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H47"/>
  <sheetViews>
    <sheetView topLeftCell="B21" workbookViewId="0">
      <selection activeCell="F34" sqref="F34:H34"/>
    </sheetView>
  </sheetViews>
  <sheetFormatPr defaultColWidth="11.42578125" defaultRowHeight="12.75"/>
  <cols>
    <col min="1" max="1" width="2.42578125" style="46" customWidth="1"/>
    <col min="2" max="2" width="5.140625" style="46" customWidth="1"/>
    <col min="3" max="3" width="4.7109375" style="46" customWidth="1"/>
    <col min="4" max="4" width="23.7109375" style="46" customWidth="1"/>
    <col min="5" max="7" width="21.7109375" style="46" customWidth="1"/>
    <col min="8" max="16384" width="11.42578125" style="46"/>
  </cols>
  <sheetData>
    <row r="1" spans="2:8" ht="35.25">
      <c r="B1" s="47" t="s">
        <v>31</v>
      </c>
      <c r="C1" s="48"/>
      <c r="D1" s="48"/>
      <c r="E1" s="49"/>
    </row>
    <row r="2" spans="2:8" ht="11.1" customHeight="1">
      <c r="B2" s="50"/>
    </row>
    <row r="3" spans="2:8" ht="26.1" customHeight="1">
      <c r="B3" s="51" t="s">
        <v>0</v>
      </c>
    </row>
    <row r="4" spans="2:8" ht="9" customHeight="1"/>
    <row r="5" spans="2:8" s="40" customFormat="1" ht="20.25">
      <c r="C5" s="52" t="s">
        <v>1</v>
      </c>
      <c r="D5" s="53"/>
      <c r="E5" s="53"/>
      <c r="F5" s="53"/>
      <c r="G5" s="53"/>
      <c r="H5" s="54"/>
    </row>
    <row r="6" spans="2:8" s="41" customFormat="1" ht="15.75">
      <c r="C6" s="55"/>
      <c r="D6" s="56" t="s">
        <v>2</v>
      </c>
      <c r="E6" s="57" t="s">
        <v>3</v>
      </c>
      <c r="F6" s="58" t="s">
        <v>4</v>
      </c>
      <c r="G6" s="59"/>
      <c r="H6" s="60"/>
    </row>
    <row r="7" spans="2:8" s="42" customFormat="1" ht="15.75" customHeight="1">
      <c r="C7" s="61">
        <v>1</v>
      </c>
      <c r="D7" s="62" t="s">
        <v>7</v>
      </c>
      <c r="E7" s="63">
        <v>42150</v>
      </c>
      <c r="F7" s="107" t="s">
        <v>6</v>
      </c>
      <c r="G7" s="108"/>
      <c r="H7" s="109"/>
    </row>
    <row r="8" spans="2:8" s="42" customFormat="1" ht="15.75" customHeight="1">
      <c r="C8" s="61">
        <v>2</v>
      </c>
      <c r="D8" s="62" t="s">
        <v>32</v>
      </c>
      <c r="E8" s="63">
        <v>42152</v>
      </c>
      <c r="F8" s="107" t="s">
        <v>6</v>
      </c>
      <c r="G8" s="108"/>
      <c r="H8" s="109"/>
    </row>
    <row r="9" spans="2:8" s="42" customFormat="1" ht="15.75" customHeight="1">
      <c r="C9" s="61">
        <v>3</v>
      </c>
      <c r="D9" s="62" t="s">
        <v>15</v>
      </c>
      <c r="E9" s="63">
        <v>42183</v>
      </c>
      <c r="F9" s="107" t="s">
        <v>6</v>
      </c>
      <c r="G9" s="108"/>
      <c r="H9" s="109"/>
    </row>
    <row r="10" spans="2:8" s="42" customFormat="1" ht="15.75" customHeight="1">
      <c r="C10" s="61">
        <v>4</v>
      </c>
      <c r="D10" s="62" t="s">
        <v>8</v>
      </c>
      <c r="E10" s="63">
        <v>42197</v>
      </c>
      <c r="F10" s="107" t="s">
        <v>6</v>
      </c>
      <c r="G10" s="108"/>
      <c r="H10" s="109"/>
    </row>
    <row r="11" spans="2:8" s="42" customFormat="1" ht="15.75" customHeight="1">
      <c r="C11" s="61">
        <v>5</v>
      </c>
      <c r="D11" s="62" t="s">
        <v>5</v>
      </c>
      <c r="E11" s="63">
        <v>42222</v>
      </c>
      <c r="F11" s="107" t="s">
        <v>6</v>
      </c>
      <c r="G11" s="108"/>
      <c r="H11" s="109"/>
    </row>
    <row r="12" spans="2:8" s="42" customFormat="1" ht="15.75" customHeight="1">
      <c r="C12" s="61">
        <v>6</v>
      </c>
      <c r="D12" s="62" t="s">
        <v>9</v>
      </c>
      <c r="E12" s="63">
        <v>42234</v>
      </c>
      <c r="F12" s="107" t="s">
        <v>6</v>
      </c>
      <c r="G12" s="108"/>
      <c r="H12" s="109"/>
    </row>
    <row r="13" spans="2:8" s="42" customFormat="1" ht="15.75" customHeight="1">
      <c r="C13" s="61">
        <v>7</v>
      </c>
      <c r="D13" s="62" t="s">
        <v>33</v>
      </c>
      <c r="E13" s="63">
        <v>42240</v>
      </c>
      <c r="F13" s="107" t="s">
        <v>6</v>
      </c>
      <c r="G13" s="108"/>
      <c r="H13" s="109"/>
    </row>
    <row r="14" spans="2:8" s="42" customFormat="1" ht="15.75" customHeight="1">
      <c r="C14" s="64">
        <v>8</v>
      </c>
      <c r="D14" s="65" t="s">
        <v>10</v>
      </c>
      <c r="E14" s="66">
        <v>42244</v>
      </c>
      <c r="F14" s="110" t="s">
        <v>6</v>
      </c>
      <c r="G14" s="111"/>
      <c r="H14" s="112"/>
    </row>
    <row r="15" spans="2:8" s="43" customFormat="1" ht="14.25"/>
    <row r="17" spans="1:8" s="44" customFormat="1" ht="20.25">
      <c r="C17" s="52" t="s">
        <v>11</v>
      </c>
      <c r="D17" s="67"/>
      <c r="E17" s="68">
        <v>1</v>
      </c>
      <c r="F17" s="68">
        <v>2</v>
      </c>
      <c r="G17" s="69">
        <v>3</v>
      </c>
    </row>
    <row r="18" spans="1:8" s="42" customFormat="1" ht="5.0999999999999996" customHeight="1">
      <c r="C18" s="70"/>
      <c r="D18" s="71"/>
      <c r="E18" s="72"/>
      <c r="F18" s="72"/>
      <c r="G18" s="73"/>
    </row>
    <row r="19" spans="1:8" s="42" customFormat="1" ht="23.1" customHeight="1">
      <c r="C19" s="70"/>
      <c r="D19" s="74" t="str">
        <f ca="1">'0-16 section'!A1</f>
        <v>0-16 section</v>
      </c>
      <c r="E19" s="72" t="str">
        <f t="array" aca="1" ref="E19:G19" ca="1">IF(SUM(INDIRECT("'"&amp;D19&amp;"'!AJ6:AJ50"))&gt;0,IF(COUNTIF(INDIRECT("'"&amp;D19&amp;"'!AS6:AS51"),E$17:G$17)=0,"",IF(COUNTIF(INDIRECT("'"&amp;D19&amp;"'!AS6:AS51"),E$17:G$17)=1,VLOOKUP(E$17:G$17,INDIRECT("'"&amp;D19&amp;"'!AS6:AT51"),2,FALSE),CONCATENATE("Countback(",COUNTIF(INDIRECT("'"&amp;D19&amp;"'!AS6:AS51"),E$17:G$17)," people)"))),"TBD")</f>
        <v>Alex Johnston</v>
      </c>
      <c r="F19" s="72" t="str">
        <f ca="1"/>
        <v>Alex Lynch</v>
      </c>
      <c r="G19" s="73" t="str">
        <f ca="1"/>
        <v>Ben Olding</v>
      </c>
    </row>
    <row r="20" spans="1:8" s="42" customFormat="1" ht="23.1" customHeight="1">
      <c r="C20" s="75"/>
      <c r="D20" s="76" t="str">
        <f ca="1">'17-36 section'!A1</f>
        <v>17-36 section</v>
      </c>
      <c r="E20" s="77" t="str">
        <f t="array" aca="1" ref="E20:G20" ca="1">IF(SUM(INDIRECT("'"&amp;D20&amp;"'!AJ6:AJ50"))&gt;0,IF(COUNTIF(INDIRECT("'"&amp;D20&amp;"'!AS6:AS51"),E$17:G$17)=0,"",IF(COUNTIF(INDIRECT("'"&amp;D20&amp;"'!AS6:AS51"),E$17:G$17)=1,VLOOKUP(E$17:G$17,INDIRECT("'"&amp;D20&amp;"'!AS6:AT51"),2,FALSE),CONCATENATE("Countback(",COUNTIF(INDIRECT("'"&amp;D20&amp;"'!AS6:AS51"),E$17:G$17)," people)"))),"TBD")</f>
        <v>Molly Kington</v>
      </c>
      <c r="F20" s="77" t="str">
        <f ca="1"/>
        <v>Georgina Wrixon</v>
      </c>
      <c r="G20" s="78" t="str">
        <f ca="1"/>
        <v>Rebecca Nicholls</v>
      </c>
    </row>
    <row r="21" spans="1:8" s="43" customFormat="1" ht="14.25"/>
    <row r="22" spans="1:8" s="45" customFormat="1" ht="6.75" customHeight="1"/>
    <row r="23" spans="1:8" ht="27.75">
      <c r="A23" s="79"/>
      <c r="B23" s="80" t="s">
        <v>12</v>
      </c>
      <c r="C23" s="79"/>
      <c r="D23" s="79"/>
      <c r="E23" s="79"/>
      <c r="F23" s="79"/>
      <c r="G23" s="79"/>
      <c r="H23" s="79"/>
    </row>
    <row r="24" spans="1:8" ht="9" customHeight="1">
      <c r="A24" s="79"/>
      <c r="B24" s="79"/>
      <c r="C24" s="79"/>
      <c r="D24" s="79"/>
      <c r="E24" s="79"/>
      <c r="F24" s="79"/>
      <c r="G24" s="79"/>
      <c r="H24" s="79"/>
    </row>
    <row r="25" spans="1:8" ht="20.25">
      <c r="A25" s="81"/>
      <c r="B25" s="81"/>
      <c r="C25" s="82" t="s">
        <v>1</v>
      </c>
      <c r="D25" s="83"/>
      <c r="E25" s="84"/>
      <c r="F25" s="84"/>
      <c r="G25" s="84"/>
      <c r="H25" s="85"/>
    </row>
    <row r="26" spans="1:8" ht="15.75">
      <c r="A26" s="86"/>
      <c r="B26" s="86"/>
      <c r="C26" s="87"/>
      <c r="D26" s="56" t="s">
        <v>2</v>
      </c>
      <c r="E26" s="56" t="s">
        <v>3</v>
      </c>
      <c r="F26" s="88" t="s">
        <v>4</v>
      </c>
      <c r="G26" s="89"/>
      <c r="H26" s="90"/>
    </row>
    <row r="27" spans="1:8" ht="15.75" customHeight="1">
      <c r="A27" s="91"/>
      <c r="B27" s="91"/>
      <c r="C27" s="92">
        <v>1</v>
      </c>
      <c r="D27" s="62" t="s">
        <v>10</v>
      </c>
      <c r="E27" s="63">
        <v>42092</v>
      </c>
      <c r="F27" s="107" t="s">
        <v>170</v>
      </c>
      <c r="G27" s="107"/>
      <c r="H27" s="113"/>
    </row>
    <row r="28" spans="1:8" ht="15.75" customHeight="1">
      <c r="A28" s="91"/>
      <c r="B28" s="91"/>
      <c r="C28" s="92">
        <v>2</v>
      </c>
      <c r="D28" s="62" t="s">
        <v>34</v>
      </c>
      <c r="E28" s="63">
        <v>42106</v>
      </c>
      <c r="F28" s="107" t="s">
        <v>70</v>
      </c>
      <c r="G28" s="107"/>
      <c r="H28" s="113"/>
    </row>
    <row r="29" spans="1:8" ht="15.75" customHeight="1">
      <c r="A29" s="91"/>
      <c r="B29" s="91"/>
      <c r="C29" s="92">
        <v>3</v>
      </c>
      <c r="D29" s="62" t="s">
        <v>13</v>
      </c>
      <c r="E29" s="63">
        <v>42148</v>
      </c>
      <c r="F29" s="107" t="s">
        <v>39</v>
      </c>
      <c r="G29" s="107"/>
      <c r="H29" s="113"/>
    </row>
    <row r="30" spans="1:8" ht="15.75" customHeight="1">
      <c r="A30" s="91"/>
      <c r="B30" s="91"/>
      <c r="C30" s="92">
        <v>4</v>
      </c>
      <c r="D30" s="62" t="s">
        <v>14</v>
      </c>
      <c r="E30" s="63">
        <v>42176</v>
      </c>
      <c r="F30" s="107" t="s">
        <v>87</v>
      </c>
      <c r="G30" s="107"/>
      <c r="H30" s="113"/>
    </row>
    <row r="31" spans="1:8" ht="15.75" customHeight="1">
      <c r="A31" s="91"/>
      <c r="B31" s="91"/>
      <c r="C31" s="92">
        <v>5</v>
      </c>
      <c r="D31" s="62" t="s">
        <v>35</v>
      </c>
      <c r="E31" s="63">
        <v>42204</v>
      </c>
      <c r="F31" s="107" t="s">
        <v>218</v>
      </c>
      <c r="G31" s="107"/>
      <c r="H31" s="113"/>
    </row>
    <row r="32" spans="1:8" ht="15.75" customHeight="1">
      <c r="A32" s="91"/>
      <c r="B32" s="91"/>
      <c r="C32" s="92">
        <v>6</v>
      </c>
      <c r="D32" s="62" t="s">
        <v>15</v>
      </c>
      <c r="E32" s="63">
        <v>42225</v>
      </c>
      <c r="F32" s="107" t="s">
        <v>78</v>
      </c>
      <c r="G32" s="107"/>
      <c r="H32" s="113"/>
    </row>
    <row r="33" spans="1:8" ht="15.75" customHeight="1">
      <c r="A33" s="91"/>
      <c r="B33" s="91"/>
      <c r="C33" s="92">
        <v>7</v>
      </c>
      <c r="D33" s="62" t="s">
        <v>16</v>
      </c>
      <c r="E33" s="63">
        <v>42239</v>
      </c>
      <c r="F33" s="107" t="s">
        <v>113</v>
      </c>
      <c r="G33" s="107"/>
      <c r="H33" s="113"/>
    </row>
    <row r="34" spans="1:8" ht="15.75" customHeight="1">
      <c r="A34" s="91"/>
      <c r="B34" s="91"/>
      <c r="C34" s="93">
        <v>8</v>
      </c>
      <c r="D34" s="65" t="s">
        <v>10</v>
      </c>
      <c r="E34" s="66">
        <v>42260</v>
      </c>
      <c r="F34" s="110" t="s">
        <v>222</v>
      </c>
      <c r="G34" s="110"/>
      <c r="H34" s="114"/>
    </row>
    <row r="35" spans="1:8" ht="14.25">
      <c r="A35" s="94"/>
      <c r="B35" s="94"/>
      <c r="C35" s="94"/>
      <c r="D35" s="94"/>
      <c r="E35" s="94"/>
      <c r="F35" s="94"/>
      <c r="G35" s="94"/>
      <c r="H35" s="94"/>
    </row>
    <row r="36" spans="1:8">
      <c r="A36" s="79"/>
      <c r="B36" s="79"/>
      <c r="C36" s="79"/>
      <c r="D36" s="79"/>
      <c r="E36" s="79"/>
      <c r="F36" s="79"/>
      <c r="G36" s="79"/>
      <c r="H36" s="79"/>
    </row>
    <row r="37" spans="1:8" ht="20.25">
      <c r="A37" s="95"/>
      <c r="B37" s="95"/>
      <c r="C37" s="82" t="s">
        <v>11</v>
      </c>
      <c r="D37" s="96"/>
      <c r="E37" s="97">
        <v>1</v>
      </c>
      <c r="F37" s="97">
        <v>2</v>
      </c>
      <c r="G37" s="98">
        <v>3</v>
      </c>
      <c r="H37" s="95"/>
    </row>
    <row r="38" spans="1:8" ht="5.0999999999999996" customHeight="1">
      <c r="A38" s="91"/>
      <c r="B38" s="91"/>
      <c r="C38" s="99"/>
      <c r="D38" s="71"/>
      <c r="E38" s="100"/>
      <c r="F38" s="100"/>
      <c r="G38" s="101"/>
      <c r="H38" s="91"/>
    </row>
    <row r="39" spans="1:8" ht="23.1" customHeight="1">
      <c r="A39" s="91"/>
      <c r="B39" s="91"/>
      <c r="C39" s="99"/>
      <c r="D39" s="74" t="str">
        <f ca="1">'Boys7 &amp; Under'!A1</f>
        <v>Boys7 &amp; Under</v>
      </c>
      <c r="E39" s="100" t="str">
        <f t="array" aca="1" ref="E39:G39" ca="1">IF(SUM(INDIRECT("'"&amp;D39&amp;"'!AJ6:AJ50"))&gt;0,IF(COUNTIF(INDIRECT("'"&amp;D39&amp;"'!AS6:AS51"),E$37:G$37)=0,"",IF(COUNTIF(INDIRECT("'"&amp;D39&amp;"'!AS6:AS51"),E$37:G$37)=1,VLOOKUP(E$37:G$37,INDIRECT("'"&amp;D39&amp;"'!AS6:AT51"),2,FALSE),CONCATENATE("Countback(",COUNTIF(INDIRECT("'"&amp;D39&amp;"'!AS6:AS51"),E$37:G$37)," people)"))),"TBD")</f>
        <v>Frederick Gill</v>
      </c>
      <c r="F39" s="100" t="str">
        <f ca="1"/>
        <v>Jack Hancock</v>
      </c>
      <c r="G39" s="101" t="str">
        <f ca="1"/>
        <v>Matti Withnall</v>
      </c>
      <c r="H39" s="91"/>
    </row>
    <row r="40" spans="1:8" ht="23.1" customHeight="1">
      <c r="A40" s="91"/>
      <c r="B40" s="91"/>
      <c r="C40" s="99"/>
      <c r="D40" s="74" t="str">
        <f ca="1">'Boys 8 &amp; 9'!A1</f>
        <v>Boys 8 &amp; 9</v>
      </c>
      <c r="E40" s="100" t="str">
        <f t="array" aca="1" ref="E40:G40" ca="1">IF(SUM(INDIRECT("'"&amp;D40&amp;"'!AJ6:AJ50"))&gt;0,IF(COUNTIF(INDIRECT("'"&amp;D40&amp;"'!AS6:AS51"),E$37:G$37)=0,"",IF(COUNTIF(INDIRECT("'"&amp;D40&amp;"'!AS6:AS51"),E$37:G$37)=1,VLOOKUP(E$37:G$37,INDIRECT("'"&amp;D40&amp;"'!AS6:AT51"),2,FALSE),CONCATENATE("Countback(",COUNTIF(INDIRECT("'"&amp;D40&amp;"'!AS6:AS51"),E$37:G$37)," people)"))),"TBD")</f>
        <v>Rhys C-Terry</v>
      </c>
      <c r="F40" s="100" t="str">
        <f ca="1"/>
        <v>Oscar Thomas</v>
      </c>
      <c r="G40" s="101" t="str">
        <f ca="1"/>
        <v>Toby Trott</v>
      </c>
      <c r="H40" s="91"/>
    </row>
    <row r="41" spans="1:8" ht="23.1" customHeight="1">
      <c r="A41" s="91"/>
      <c r="B41" s="91"/>
      <c r="C41" s="99"/>
      <c r="D41" s="74" t="str">
        <f ca="1">'Boys 10'!A1</f>
        <v>Boys 10</v>
      </c>
      <c r="E41" s="100" t="str">
        <f t="array" aca="1" ref="E41:G41" ca="1">IF(SUM(INDIRECT("'"&amp;D41&amp;"'!AJ6:AJ50"))&gt;0,IF(COUNTIF(INDIRECT("'"&amp;D41&amp;"'!AS6:AS51"),E$37:G$37)=0,"",IF(COUNTIF(INDIRECT("'"&amp;D41&amp;"'!AS6:AS51"),E$37:G$37)=1,VLOOKUP(E$37:G$37,INDIRECT("'"&amp;D41&amp;"'!AS6:AT51"),2,FALSE),CONCATENATE("Countback(",COUNTIF(INDIRECT("'"&amp;D41&amp;"'!AS6:AS51"),E$37:G$37)," people)"))),"TBD")</f>
        <v>Will Walker</v>
      </c>
      <c r="F41" s="100" t="str">
        <f ca="1"/>
        <v>James McIntosh</v>
      </c>
      <c r="G41" s="101" t="str">
        <f ca="1"/>
        <v>Noah Dennett</v>
      </c>
      <c r="H41" s="91"/>
    </row>
    <row r="42" spans="1:8" ht="23.1" customHeight="1">
      <c r="A42" s="91"/>
      <c r="B42" s="91"/>
      <c r="C42" s="99"/>
      <c r="D42" s="74" t="str">
        <f ca="1">' Boys 11 &amp; 12'!A1</f>
        <v xml:space="preserve"> Boys 11 &amp; 12</v>
      </c>
      <c r="E42" s="100" t="str">
        <f t="array" aca="1" ref="E42:G42" ca="1">IF(SUM(INDIRECT("'"&amp;D42&amp;"'!AJ6:AJ50"))&gt;0,IF(COUNTIF(INDIRECT("'"&amp;D42&amp;"'!AS6:AS51"),E$37:G$37)=0,"",IF(COUNTIF(INDIRECT("'"&amp;D42&amp;"'!AS6:AS51"),E$37:G$37)=1,VLOOKUP(E$37:G$37,INDIRECT("'"&amp;D42&amp;"'!AS6:AT51"),2,FALSE),CONCATENATE("Countback(",COUNTIF(INDIRECT("'"&amp;D42&amp;"'!AS6:AS51"),E$37:G$37)," people)"))),"TBD")</f>
        <v>Ben Knight</v>
      </c>
      <c r="F42" s="100" t="str">
        <f ca="1"/>
        <v>Harry Winter</v>
      </c>
      <c r="G42" s="101" t="str">
        <f ca="1"/>
        <v>Joshua Hart</v>
      </c>
      <c r="H42" s="91"/>
    </row>
    <row r="43" spans="1:8" ht="23.1" customHeight="1">
      <c r="A43" s="91"/>
      <c r="B43" s="91"/>
      <c r="C43" s="99"/>
      <c r="D43" s="74" t="str">
        <f ca="1">'Boys 13 &amp; Over'!A1</f>
        <v>Boys 13 &amp; Over</v>
      </c>
      <c r="E43" s="100" t="str">
        <f t="array" aca="1" ref="E43:G43" ca="1">IF(SUM(INDIRECT("'"&amp;D43&amp;"'!AJ6:AJ50"))&gt;0,IF(COUNTIF(INDIRECT("'"&amp;D43&amp;"'!AS6:AS51"),E$37:G$37)=0,"",IF(COUNTIF(INDIRECT("'"&amp;D43&amp;"'!AS6:AS51"),E$37:G$37)=1,VLOOKUP(E$37:G$37,INDIRECT("'"&amp;D43&amp;"'!AS6:AT51"),2,FALSE),CONCATENATE("Countback(",COUNTIF(INDIRECT("'"&amp;D43&amp;"'!AS6:AS51"),E$37:G$37)," people)"))),"TBD")</f>
        <v>Roman Obrien</v>
      </c>
      <c r="F43" s="100" t="str">
        <f ca="1"/>
        <v>Harry Pickard</v>
      </c>
      <c r="G43" s="101" t="str">
        <f ca="1"/>
        <v>Ben Bassinder</v>
      </c>
      <c r="H43" s="91"/>
    </row>
    <row r="44" spans="1:8" ht="23.1" customHeight="1">
      <c r="A44" s="91"/>
      <c r="B44" s="91"/>
      <c r="C44" s="99"/>
      <c r="D44" s="74" t="str">
        <f ca="1">'Girls 9 &amp; Under'!A1</f>
        <v>Girls 9 &amp; Under</v>
      </c>
      <c r="E44" s="100" t="str">
        <f t="array" aca="1" ref="E44:G44" ca="1">IF(SUM(INDIRECT("'"&amp;D44&amp;"'!AJ6:AJ50"))&gt;0,IF(COUNTIF(INDIRECT("'"&amp;D44&amp;"'!AS6:AS51"),E$37:G$37)=0,"",IF(COUNTIF(INDIRECT("'"&amp;D44&amp;"'!AS6:AS51"),E$37:G$37)=1,VLOOKUP(E$37:G$37,INDIRECT("'"&amp;D44&amp;"'!AS6:AT51"),2,FALSE),CONCATENATE("Countback(",COUNTIF(INDIRECT("'"&amp;D44&amp;"'!AS6:AS51"),E$37:G$37)," people)"))),"TBD")</f>
        <v>Ellen Mans</v>
      </c>
      <c r="F44" s="100" t="str">
        <f ca="1"/>
        <v>Elle Read</v>
      </c>
      <c r="G44" s="101" t="str">
        <f ca="1"/>
        <v>Emily Harrington</v>
      </c>
      <c r="H44" s="91"/>
    </row>
    <row r="45" spans="1:8" ht="23.1" customHeight="1">
      <c r="A45" s="91"/>
      <c r="B45" s="91"/>
      <c r="C45" s="99"/>
      <c r="D45" s="74" t="str">
        <f ca="1">'Girls 10 &amp; Over'!A1</f>
        <v>Girls 10 &amp; Over</v>
      </c>
      <c r="E45" s="100" t="str">
        <f t="array" aca="1" ref="E45:G45" ca="1">IF(SUM(INDIRECT("'"&amp;D45&amp;"'!AJ6:AJ50"))&gt;0,IF(COUNTIF(INDIRECT("'"&amp;D45&amp;"'!AS6:AS51"),E$37:G$37)=0,"",IF(COUNTIF(INDIRECT("'"&amp;D45&amp;"'!AS6:AS51"),E$37:G$37)=1,VLOOKUP(E$37:G$37,INDIRECT("'"&amp;D45&amp;"'!AS6:AT51"),2,FALSE),CONCATENATE("Countback(",COUNTIF(INDIRECT("'"&amp;D45&amp;"'!AS6:AS51"),E$37:G$37)," people)"))),"TBD")</f>
        <v>Amy Travers</v>
      </c>
      <c r="F45" s="100" t="str">
        <f ca="1"/>
        <v>Emma Appleby</v>
      </c>
      <c r="G45" s="101" t="str">
        <f ca="1"/>
        <v>Erin Van Reenen</v>
      </c>
      <c r="H45" s="91"/>
    </row>
    <row r="46" spans="1:8" ht="23.1" customHeight="1">
      <c r="A46" s="94"/>
      <c r="B46" s="94"/>
      <c r="C46" s="102"/>
      <c r="D46" s="74" t="str">
        <f ca="1">'Div 2 h.cap Boys'!A1</f>
        <v>Div 2 h.cap Boys</v>
      </c>
      <c r="E46" s="100" t="str">
        <f t="array" aca="1" ref="E46:G46" ca="1">IF(SUM(INDIRECT("'"&amp;D46&amp;"'!AJ6:AJ50"))&gt;0,IF(COUNTIF(INDIRECT("'"&amp;D46&amp;"'!AS6:AS51"),E$37:G$37)=0,"",IF(COUNTIF(INDIRECT("'"&amp;D46&amp;"'!AS6:AS51"),E$37:G$37)=1,VLOOKUP(E$37:G$37,INDIRECT("'"&amp;D46&amp;"'!AS6:AT51"),2,FALSE),CONCATENATE("Countback(",COUNTIF(INDIRECT("'"&amp;D46&amp;"'!AS6:AS51"),E$37:G$37)," people)"))),"TBD")</f>
        <v>William Giles</v>
      </c>
      <c r="F46" s="100" t="str">
        <f ca="1"/>
        <v>Gus Moxon</v>
      </c>
      <c r="G46" s="101" t="str">
        <f ca="1"/>
        <v>Toby Boyde</v>
      </c>
      <c r="H46" s="94"/>
    </row>
    <row r="47" spans="1:8" ht="23.1" customHeight="1">
      <c r="C47" s="103"/>
      <c r="D47" s="76" t="str">
        <f ca="1">'Div 2 h.cap Girls '!A1</f>
        <v xml:space="preserve">Div 2 h.cap Girls </v>
      </c>
      <c r="E47" s="77" t="str">
        <f t="array" aca="1" ref="E47:G47" ca="1">IF(SUM(INDIRECT("'"&amp;D47&amp;"'!AJ6:AJ50"))&gt;0,IF(COUNTIF(INDIRECT("'"&amp;D47&amp;"'!AS6:AS51"),E$37:G$37)=0,"",IF(COUNTIF(INDIRECT("'"&amp;D47&amp;"'!AS6:AS51"),E$37:G$37)=1,VLOOKUP(E$37:G$37,INDIRECT("'"&amp;D47&amp;"'!AS6:AT51"),2,FALSE),CONCATENATE("Countback(",COUNTIF(INDIRECT("'"&amp;D47&amp;"'!AS6:AS51"),E$37:G$37)," people)"))),"TBD")</f>
        <v>Charlotte Brook</v>
      </c>
      <c r="F47" s="77" t="str">
        <f ca="1"/>
        <v>Leah Houlton</v>
      </c>
      <c r="G47" s="78" t="str">
        <f ca="1"/>
        <v>Louise Burke</v>
      </c>
    </row>
  </sheetData>
  <sheetProtection sheet="1" objects="1" scenarios="1" selectLockedCells="1"/>
  <mergeCells count="16">
    <mergeCell ref="F14:H14"/>
    <mergeCell ref="F27:H27"/>
    <mergeCell ref="F34:H34"/>
    <mergeCell ref="F29:H29"/>
    <mergeCell ref="F31:H31"/>
    <mergeCell ref="F28:H28"/>
    <mergeCell ref="F32:H32"/>
    <mergeCell ref="F33:H33"/>
    <mergeCell ref="F30:H30"/>
    <mergeCell ref="F11:H11"/>
    <mergeCell ref="F12:H12"/>
    <mergeCell ref="F13:H13"/>
    <mergeCell ref="F7:H7"/>
    <mergeCell ref="F8:H8"/>
    <mergeCell ref="F9:H9"/>
    <mergeCell ref="F10:H10"/>
  </mergeCells>
  <phoneticPr fontId="39" type="noConversion"/>
  <conditionalFormatting sqref="E39:G45 E19:G20">
    <cfRule type="expression" dxfId="147" priority="1" stopIfTrue="1">
      <formula>NOT(ISERROR(SEARCH("Countback",E19)))</formula>
    </cfRule>
  </conditionalFormatting>
  <pageMargins left="0.75" right="0.75" top="1" bottom="1" header="0.5" footer="0.5"/>
  <pageSetup paperSize="9"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1" workbookViewId="0">
      <selection activeCell="X14" sqref="X14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Girls 9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tr">
        <f>C4</f>
        <v>Gross</v>
      </c>
      <c r="G4" s="24" t="s">
        <v>24</v>
      </c>
      <c r="H4" s="25"/>
      <c r="I4" s="23" t="str">
        <f>C4</f>
        <v>Gross</v>
      </c>
      <c r="J4" s="24" t="s">
        <v>24</v>
      </c>
      <c r="K4" s="25"/>
      <c r="L4" s="23" t="str">
        <f>C4</f>
        <v>Gross</v>
      </c>
      <c r="M4" s="24" t="s">
        <v>24</v>
      </c>
      <c r="N4" s="25"/>
      <c r="O4" s="23" t="str">
        <f>C4</f>
        <v>Gross</v>
      </c>
      <c r="P4" s="24" t="s">
        <v>24</v>
      </c>
      <c r="Q4" s="25"/>
      <c r="R4" s="23" t="str">
        <f>C4</f>
        <v>Gross</v>
      </c>
      <c r="S4" s="24" t="s">
        <v>24</v>
      </c>
      <c r="T4" s="25"/>
      <c r="U4" s="23" t="str">
        <f>C4</f>
        <v>Gross</v>
      </c>
      <c r="V4" s="24" t="s">
        <v>24</v>
      </c>
      <c r="W4" s="25"/>
      <c r="X4" s="23" t="str">
        <f>C4</f>
        <v>Gross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37</v>
      </c>
      <c r="B6" s="27"/>
      <c r="C6" s="29">
        <v>55</v>
      </c>
      <c r="D6" s="7">
        <f>IF(AND(ISNUMBER(C6),C6&gt;0),MAX(1,IF(ISNUMBER(C6),21-RANK(C6,C$6:C$51,TRUE),0)),"")</f>
        <v>20</v>
      </c>
      <c r="F6" s="35" t="s">
        <v>6</v>
      </c>
      <c r="G6" s="7" t="str">
        <f>IF(AND(ISNUMBER(F6),F6&gt;0),MAX(1,IF(ISNUMBER(F6),21-RANK(F6,F$6:F$51,TRUE),0)),"")</f>
        <v/>
      </c>
      <c r="I6" s="30">
        <v>56</v>
      </c>
      <c r="J6" s="7">
        <f>IF(AND(ISNUMBER(I6),I6&gt;0),MAX(1,IF(ISNUMBER(I6),21-RANK(I6,I$6:I$51,TRUE),0)),"")</f>
        <v>18</v>
      </c>
      <c r="L6" s="30">
        <v>51</v>
      </c>
      <c r="M6" s="7">
        <f>IF(AND(ISNUMBER(L6),L6&gt;0),MAX(1,IF(ISNUMBER(L6),21-RANK(L6,L$6:L$51,TRUE),0)),"")</f>
        <v>19</v>
      </c>
      <c r="O6" s="30" t="s">
        <v>6</v>
      </c>
      <c r="P6" s="7" t="str">
        <f>IF(AND(ISNUMBER(O6),O6&gt;0),MAX(1,IF(ISNUMBER(O6),21-RANK(O6,O$6:O$51,TRUE),0)),"")</f>
        <v/>
      </c>
      <c r="Q6" s="8"/>
      <c r="R6" s="35" t="s">
        <v>6</v>
      </c>
      <c r="S6" s="7" t="str">
        <f>IF(AND(ISNUMBER(R6),R6&gt;0),MAX(1,IF(ISNUMBER(R6),21-RANK(R6,R$6:R$51,TRUE),0)),"")</f>
        <v/>
      </c>
      <c r="T6" s="8"/>
      <c r="U6" s="35" t="s">
        <v>6</v>
      </c>
      <c r="V6" s="7" t="str">
        <f>IF(AND(ISNUMBER(U6),U6&gt;0),MAX(1,IF(ISNUMBER(U6),21-RANK(U6,U$6:U$51,TRUE),0)),"")</f>
        <v/>
      </c>
      <c r="W6" s="8"/>
      <c r="X6" s="35" t="s">
        <v>6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20</v>
      </c>
      <c r="AB6" s="7">
        <f t="array" ref="AB6:AB50">IF(ISNUMBER(G6:G50),G6:G50,0)</f>
        <v>0</v>
      </c>
      <c r="AC6" s="7">
        <f t="array" ref="AC6:AC50">IF(ISNUMBER(J6:J50),J6:J50,0)</f>
        <v>18</v>
      </c>
      <c r="AD6" s="7">
        <f t="array" ref="AD6:AD50">IF(ISNUMBER(M6:M50),M6:M50,0)</f>
        <v>19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7">
        <f>IF(A6&gt;0,LARGE(AA6:AH6,1)+LARGE(AA6:AH6,2)+LARGE(AA6:AH6,3)+LARGE(AA6:AH6,4),0)</f>
        <v>57</v>
      </c>
      <c r="AK6" s="6">
        <f t="array" ref="AK6:AK50">IF(AJ6:AJ50&gt;0,RANK(AJ6:AJ50,AJ$6:AJ$50),0)</f>
        <v>6</v>
      </c>
      <c r="AL6" s="6">
        <f>IF(A6&gt;0,LARGE(AA6:AH6,1)+LARGE(AA6:AH6,2)+LARGE(AA6:AH6,3)+LARGE(AA6:AH6,4)+LARGE(AA6:AH6,5),0)</f>
        <v>57</v>
      </c>
      <c r="AM6" s="6">
        <f t="array" ref="AM6:AM50">IF(AL6:AL50&gt;0,RANK(AL6:AL50,AL$6:AL$50),0)</f>
        <v>6</v>
      </c>
      <c r="AN6" s="6">
        <f>IF(A6&gt;0,LARGE(AA6:AH6,1)+LARGE(AA6:AH6,2)+LARGE(AA6:AH6,3)+LARGE(AA6:AH6,4)+LARGE(AA6:AH6,5)+LARGE(AA6:AH6,6),0)</f>
        <v>57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6660</v>
      </c>
      <c r="AS6" s="6">
        <f t="array" ref="AS6:AS50">IF(AQ6:AQ50&lt;1000000,RANK(AQ6:AQ50,AQ$6:AQ$50,1),"")</f>
        <v>6</v>
      </c>
      <c r="AT6" s="7" t="str">
        <f t="array" ref="AT6:AT50">IF(A6:A50&lt;&gt;"",A6:A50,"")</f>
        <v>Jazmine Andrews</v>
      </c>
    </row>
    <row r="7" spans="1:47">
      <c r="A7" s="28" t="s">
        <v>83</v>
      </c>
      <c r="B7" s="27"/>
      <c r="C7" s="29">
        <v>65</v>
      </c>
      <c r="D7" s="7">
        <f t="shared" ref="D7:D51" si="0">IF(AND(ISNUMBER(C7),C7&gt;0),MAX(1,IF(ISNUMBER(C7),21-RANK(C7,C$6:C$51,TRUE),0)),"")</f>
        <v>18</v>
      </c>
      <c r="F7" s="31">
        <v>61</v>
      </c>
      <c r="G7" s="7">
        <f t="shared" ref="G7:G51" si="1">IF(AND(ISNUMBER(F7),F7&gt;0),MAX(1,IF(ISNUMBER(F7),21-RANK(F7,F$6:F$51,TRUE),0)),"")</f>
        <v>18</v>
      </c>
      <c r="I7" s="30">
        <v>59</v>
      </c>
      <c r="J7" s="7">
        <f t="shared" ref="J7:J51" si="2">IF(AND(ISNUMBER(I7),I7&gt;0),MAX(1,IF(ISNUMBER(I7),21-RANK(I7,I$6:I$51,TRUE),0)),"")</f>
        <v>17</v>
      </c>
      <c r="L7" s="30">
        <v>62</v>
      </c>
      <c r="M7" s="7">
        <f t="shared" ref="M7:M51" si="3">IF(AND(ISNUMBER(L7),L7&gt;0),MAX(1,IF(ISNUMBER(L7),21-RANK(L7,L$6:L$51,TRUE),0)),"")</f>
        <v>16</v>
      </c>
      <c r="O7" s="30">
        <v>67</v>
      </c>
      <c r="P7" s="7">
        <f t="shared" ref="P7:P51" si="4">IF(AND(ISNUMBER(O7),O7&gt;0),MAX(1,IF(ISNUMBER(O7),21-RANK(O7,O$6:O$51,TRUE),0)),"")</f>
        <v>17</v>
      </c>
      <c r="Q7" s="8"/>
      <c r="R7" s="30">
        <v>65</v>
      </c>
      <c r="S7" s="7">
        <f t="shared" ref="S7:S51" si="5">IF(AND(ISNUMBER(R7),R7&gt;0),MAX(1,IF(ISNUMBER(R7),21-RANK(R7,R$6:R$51,TRUE),0)),"")</f>
        <v>17</v>
      </c>
      <c r="T7" s="8"/>
      <c r="U7" s="30">
        <v>58</v>
      </c>
      <c r="V7" s="7">
        <f t="shared" ref="V7:V51" si="6">IF(AND(ISNUMBER(U7),U7&gt;0),MAX(1,IF(ISNUMBER(U7),21-RANK(U7,U$6:U$51,TRUE),0)),"")</f>
        <v>18</v>
      </c>
      <c r="W7" s="8"/>
      <c r="X7" s="30">
        <v>64</v>
      </c>
      <c r="Y7" s="7">
        <f t="shared" ref="Y7:Y51" si="7">IF(AND(ISNUMBER(X7),X7&gt;0),MAX(1,IF(ISNUMBER(X7),21-RANK(X7,X$6:X$51,TRUE),0)),"")</f>
        <v>16</v>
      </c>
      <c r="Z7" s="8"/>
      <c r="AA7" s="7">
        <v>18</v>
      </c>
      <c r="AB7" s="7">
        <v>18</v>
      </c>
      <c r="AC7" s="7">
        <v>17</v>
      </c>
      <c r="AD7" s="7">
        <v>16</v>
      </c>
      <c r="AE7" s="7">
        <v>17</v>
      </c>
      <c r="AF7" s="7">
        <v>17</v>
      </c>
      <c r="AG7" s="7">
        <v>18</v>
      </c>
      <c r="AH7" s="7">
        <v>16</v>
      </c>
      <c r="AI7" s="7"/>
      <c r="AJ7" s="37">
        <f t="shared" ref="AJ7:AJ51" si="8">IF(A7&gt;0,LARGE(AA7:AH7,1)+LARGE(AA7:AH7,2)+LARGE(AA7:AH7,3)+LARGE(AA7:AH7,4),0)</f>
        <v>71</v>
      </c>
      <c r="AK7" s="6">
        <v>3</v>
      </c>
      <c r="AL7" s="6">
        <f t="shared" ref="AL7:AL50" si="9">IF(A7&gt;0,LARGE(AA7:AH7,1)+LARGE(AA7:AH7,2)+LARGE(AA7:AH7,3)+LARGE(AA7:AH7,4)+LARGE(AA7:AH7,5),0)</f>
        <v>88</v>
      </c>
      <c r="AM7" s="6">
        <v>3</v>
      </c>
      <c r="AN7" s="6">
        <f t="shared" ref="AN7:AN50" si="10">IF(A7&gt;0,LARGE(AA7:AH7,1)+LARGE(AA7:AH7,2)+LARGE(AA7:AH7,3)+LARGE(AA7:AH7,4)+LARGE(AA7:AH7,5)+LARGE(AA7:AH7,6),0)</f>
        <v>105</v>
      </c>
      <c r="AO7" s="6">
        <v>3</v>
      </c>
      <c r="AQ7" s="6">
        <v>3330</v>
      </c>
      <c r="AS7" s="6">
        <v>3</v>
      </c>
      <c r="AT7" s="7" t="str">
        <v>Emily Harrington</v>
      </c>
    </row>
    <row r="8" spans="1:47">
      <c r="A8" s="28" t="s">
        <v>86</v>
      </c>
      <c r="B8" s="27"/>
      <c r="C8" s="29">
        <v>67</v>
      </c>
      <c r="D8" s="7">
        <f t="shared" si="0"/>
        <v>17</v>
      </c>
      <c r="F8" s="31">
        <v>63</v>
      </c>
      <c r="G8" s="7">
        <f t="shared" si="1"/>
        <v>17</v>
      </c>
      <c r="I8" s="30" t="s">
        <v>6</v>
      </c>
      <c r="J8" s="7" t="str">
        <f t="shared" si="2"/>
        <v/>
      </c>
      <c r="L8" s="30">
        <v>58</v>
      </c>
      <c r="M8" s="7">
        <f t="shared" si="3"/>
        <v>17</v>
      </c>
      <c r="O8" s="30" t="s">
        <v>6</v>
      </c>
      <c r="P8" s="7" t="str">
        <f t="shared" si="4"/>
        <v/>
      </c>
      <c r="Q8" s="8"/>
      <c r="R8" s="30">
        <v>56</v>
      </c>
      <c r="S8" s="7">
        <f t="shared" si="5"/>
        <v>18</v>
      </c>
      <c r="T8" s="8"/>
      <c r="U8" s="30">
        <v>65</v>
      </c>
      <c r="V8" s="7">
        <f t="shared" si="6"/>
        <v>17</v>
      </c>
      <c r="W8" s="8"/>
      <c r="X8" s="30">
        <v>54</v>
      </c>
      <c r="Y8" s="7">
        <f t="shared" si="7"/>
        <v>18</v>
      </c>
      <c r="Z8" s="8"/>
      <c r="AA8" s="7">
        <v>17</v>
      </c>
      <c r="AB8" s="7">
        <v>17</v>
      </c>
      <c r="AC8" s="7">
        <v>0</v>
      </c>
      <c r="AD8" s="7">
        <v>17</v>
      </c>
      <c r="AE8" s="7">
        <v>0</v>
      </c>
      <c r="AF8" s="7">
        <v>18</v>
      </c>
      <c r="AG8" s="7">
        <v>17</v>
      </c>
      <c r="AH8" s="7">
        <v>18</v>
      </c>
      <c r="AI8" s="7"/>
      <c r="AJ8" s="37">
        <f t="shared" si="8"/>
        <v>70</v>
      </c>
      <c r="AK8" s="6">
        <v>4</v>
      </c>
      <c r="AL8" s="6">
        <f t="shared" si="9"/>
        <v>87</v>
      </c>
      <c r="AM8" s="6">
        <v>4</v>
      </c>
      <c r="AN8" s="6">
        <f t="shared" si="10"/>
        <v>104</v>
      </c>
      <c r="AO8" s="6">
        <v>4</v>
      </c>
      <c r="AQ8" s="6">
        <v>4440</v>
      </c>
      <c r="AS8" s="6">
        <v>4</v>
      </c>
      <c r="AT8" s="7" t="str">
        <v>Lilly-Mae Jones</v>
      </c>
    </row>
    <row r="9" spans="1:47">
      <c r="A9" s="28" t="s">
        <v>95</v>
      </c>
      <c r="B9" s="27"/>
      <c r="C9" s="29" t="s">
        <v>162</v>
      </c>
      <c r="D9" s="7" t="str">
        <f t="shared" si="0"/>
        <v/>
      </c>
      <c r="F9" s="30">
        <v>36</v>
      </c>
      <c r="G9" s="7">
        <f t="shared" si="1"/>
        <v>20</v>
      </c>
      <c r="I9" s="30">
        <v>45</v>
      </c>
      <c r="J9" s="7">
        <f t="shared" si="2"/>
        <v>20</v>
      </c>
      <c r="L9" s="30">
        <v>38</v>
      </c>
      <c r="M9" s="7">
        <f t="shared" si="3"/>
        <v>20</v>
      </c>
      <c r="O9" s="30">
        <v>40</v>
      </c>
      <c r="P9" s="7">
        <f t="shared" si="4"/>
        <v>20</v>
      </c>
      <c r="Q9" s="8"/>
      <c r="R9" s="30">
        <v>42</v>
      </c>
      <c r="S9" s="7">
        <f t="shared" si="5"/>
        <v>20</v>
      </c>
      <c r="T9" s="8"/>
      <c r="U9" s="30">
        <v>43</v>
      </c>
      <c r="V9" s="7">
        <f t="shared" si="6"/>
        <v>20</v>
      </c>
      <c r="W9" s="8"/>
      <c r="X9" s="30">
        <v>40</v>
      </c>
      <c r="Y9" s="7">
        <f t="shared" si="7"/>
        <v>20</v>
      </c>
      <c r="Z9" s="8"/>
      <c r="AA9" s="7">
        <v>0</v>
      </c>
      <c r="AB9" s="7">
        <v>20</v>
      </c>
      <c r="AC9" s="7">
        <v>20</v>
      </c>
      <c r="AD9" s="7">
        <v>20</v>
      </c>
      <c r="AE9" s="7">
        <v>20</v>
      </c>
      <c r="AF9" s="7">
        <v>20</v>
      </c>
      <c r="AG9" s="7">
        <v>20</v>
      </c>
      <c r="AH9" s="7">
        <v>20</v>
      </c>
      <c r="AI9" s="7"/>
      <c r="AJ9" s="37">
        <f t="shared" si="8"/>
        <v>80</v>
      </c>
      <c r="AK9" s="6">
        <v>1</v>
      </c>
      <c r="AL9" s="6">
        <f t="shared" si="9"/>
        <v>100</v>
      </c>
      <c r="AM9" s="6">
        <v>1</v>
      </c>
      <c r="AN9" s="6">
        <f t="shared" si="10"/>
        <v>120</v>
      </c>
      <c r="AO9" s="6">
        <v>1</v>
      </c>
      <c r="AQ9" s="6">
        <v>1110</v>
      </c>
      <c r="AS9" s="6">
        <v>1</v>
      </c>
      <c r="AT9" s="7" t="str">
        <v>Ellen Mans</v>
      </c>
    </row>
    <row r="10" spans="1:47">
      <c r="A10" s="28" t="s">
        <v>112</v>
      </c>
      <c r="B10" s="27"/>
      <c r="C10" s="29">
        <v>58</v>
      </c>
      <c r="D10" s="7">
        <f t="shared" si="0"/>
        <v>19</v>
      </c>
      <c r="F10" s="35" t="s">
        <v>6</v>
      </c>
      <c r="G10" s="7" t="str">
        <f t="shared" si="1"/>
        <v/>
      </c>
      <c r="I10" s="30">
        <v>49</v>
      </c>
      <c r="J10" s="7">
        <f t="shared" si="2"/>
        <v>19</v>
      </c>
      <c r="L10" s="30">
        <v>53</v>
      </c>
      <c r="M10" s="7">
        <f t="shared" si="3"/>
        <v>18</v>
      </c>
      <c r="O10" s="30">
        <v>41</v>
      </c>
      <c r="P10" s="7">
        <f t="shared" si="4"/>
        <v>19</v>
      </c>
      <c r="Q10" s="8"/>
      <c r="R10" s="30">
        <v>55</v>
      </c>
      <c r="S10" s="7">
        <f t="shared" si="5"/>
        <v>19</v>
      </c>
      <c r="T10" s="8"/>
      <c r="U10" s="30">
        <v>44</v>
      </c>
      <c r="V10" s="7">
        <f t="shared" si="6"/>
        <v>19</v>
      </c>
      <c r="W10" s="8"/>
      <c r="X10" s="35">
        <v>47</v>
      </c>
      <c r="Y10" s="7">
        <f t="shared" si="7"/>
        <v>19</v>
      </c>
      <c r="Z10" s="8"/>
      <c r="AA10" s="7">
        <v>19</v>
      </c>
      <c r="AB10" s="7">
        <v>0</v>
      </c>
      <c r="AC10" s="7">
        <v>19</v>
      </c>
      <c r="AD10" s="7">
        <v>18</v>
      </c>
      <c r="AE10" s="7">
        <v>19</v>
      </c>
      <c r="AF10" s="7">
        <v>19</v>
      </c>
      <c r="AG10" s="7">
        <v>19</v>
      </c>
      <c r="AH10" s="7">
        <v>19</v>
      </c>
      <c r="AI10" s="7"/>
      <c r="AJ10" s="37">
        <f t="shared" si="8"/>
        <v>76</v>
      </c>
      <c r="AK10" s="6">
        <v>2</v>
      </c>
      <c r="AL10" s="6">
        <f t="shared" si="9"/>
        <v>95</v>
      </c>
      <c r="AM10" s="6">
        <v>2</v>
      </c>
      <c r="AN10" s="6">
        <f t="shared" si="10"/>
        <v>114</v>
      </c>
      <c r="AO10" s="6">
        <v>2</v>
      </c>
      <c r="AQ10" s="6">
        <v>2220</v>
      </c>
      <c r="AS10" s="6">
        <v>2</v>
      </c>
      <c r="AT10" s="7" t="str">
        <v>Elle Read</v>
      </c>
    </row>
    <row r="11" spans="1:47">
      <c r="A11" s="28" t="s">
        <v>122</v>
      </c>
      <c r="B11" s="27"/>
      <c r="C11" s="29" t="s">
        <v>162</v>
      </c>
      <c r="D11" s="7" t="str">
        <f t="shared" si="0"/>
        <v/>
      </c>
      <c r="F11" s="105" t="s">
        <v>6</v>
      </c>
      <c r="G11" s="7" t="str">
        <f t="shared" si="1"/>
        <v/>
      </c>
      <c r="I11" s="30" t="s">
        <v>6</v>
      </c>
      <c r="J11" s="7" t="str">
        <f t="shared" si="2"/>
        <v/>
      </c>
      <c r="L11" s="30">
        <v>69</v>
      </c>
      <c r="M11" s="7">
        <f t="shared" si="3"/>
        <v>14</v>
      </c>
      <c r="O11" s="30">
        <v>62</v>
      </c>
      <c r="P11" s="7">
        <f t="shared" si="4"/>
        <v>18</v>
      </c>
      <c r="Q11" s="8"/>
      <c r="R11" s="35" t="s">
        <v>6</v>
      </c>
      <c r="S11" s="7" t="str">
        <f t="shared" si="5"/>
        <v/>
      </c>
      <c r="T11" s="8"/>
      <c r="U11" s="35" t="s">
        <v>6</v>
      </c>
      <c r="V11" s="7" t="str">
        <f t="shared" si="6"/>
        <v/>
      </c>
      <c r="W11" s="8"/>
      <c r="X11" s="35">
        <v>61</v>
      </c>
      <c r="Y11" s="7">
        <f t="shared" si="7"/>
        <v>17</v>
      </c>
      <c r="Z11" s="8"/>
      <c r="AA11" s="7">
        <v>0</v>
      </c>
      <c r="AB11" s="7">
        <v>0</v>
      </c>
      <c r="AC11" s="7">
        <v>0</v>
      </c>
      <c r="AD11" s="7">
        <v>14</v>
      </c>
      <c r="AE11" s="7">
        <v>18</v>
      </c>
      <c r="AF11" s="7">
        <v>0</v>
      </c>
      <c r="AG11" s="7">
        <v>0</v>
      </c>
      <c r="AH11" s="7">
        <v>17</v>
      </c>
      <c r="AI11" s="7"/>
      <c r="AJ11" s="37">
        <f t="shared" si="8"/>
        <v>49</v>
      </c>
      <c r="AK11" s="6">
        <v>7</v>
      </c>
      <c r="AL11" s="6">
        <f t="shared" si="9"/>
        <v>49</v>
      </c>
      <c r="AM11" s="6">
        <v>7</v>
      </c>
      <c r="AN11" s="6">
        <f t="shared" si="10"/>
        <v>49</v>
      </c>
      <c r="AO11" s="6">
        <v>7</v>
      </c>
      <c r="AQ11" s="6">
        <v>7770</v>
      </c>
      <c r="AS11" s="6">
        <v>7</v>
      </c>
      <c r="AT11" s="7" t="str">
        <v>Gabriella Stone</v>
      </c>
    </row>
    <row r="12" spans="1:47">
      <c r="A12" s="28" t="s">
        <v>164</v>
      </c>
      <c r="B12" s="27"/>
      <c r="C12" s="29">
        <v>67</v>
      </c>
      <c r="D12" s="7">
        <f t="shared" si="0"/>
        <v>17</v>
      </c>
      <c r="F12" s="35" t="s">
        <v>6</v>
      </c>
      <c r="G12" s="7" t="str">
        <f t="shared" si="1"/>
        <v/>
      </c>
      <c r="I12" s="30" t="s">
        <v>6</v>
      </c>
      <c r="J12" s="7" t="str">
        <f t="shared" si="2"/>
        <v/>
      </c>
      <c r="L12" s="30" t="s">
        <v>6</v>
      </c>
      <c r="M12" s="7" t="str">
        <f t="shared" si="3"/>
        <v/>
      </c>
      <c r="O12" s="30" t="s">
        <v>6</v>
      </c>
      <c r="P12" s="7" t="str">
        <f t="shared" si="4"/>
        <v/>
      </c>
      <c r="Q12" s="8"/>
      <c r="R12" s="35" t="s">
        <v>6</v>
      </c>
      <c r="S12" s="7" t="str">
        <f t="shared" si="5"/>
        <v/>
      </c>
      <c r="T12" s="8"/>
      <c r="U12" s="35" t="s">
        <v>6</v>
      </c>
      <c r="V12" s="7" t="str">
        <f t="shared" si="6"/>
        <v/>
      </c>
      <c r="W12" s="8"/>
      <c r="X12" s="30">
        <v>69</v>
      </c>
      <c r="Y12" s="7">
        <f t="shared" si="7"/>
        <v>15</v>
      </c>
      <c r="Z12" s="8"/>
      <c r="AA12" s="7">
        <v>17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15</v>
      </c>
      <c r="AI12" s="7"/>
      <c r="AJ12" s="37">
        <f t="shared" si="8"/>
        <v>32</v>
      </c>
      <c r="AK12" s="6">
        <v>8</v>
      </c>
      <c r="AL12" s="6">
        <f t="shared" si="9"/>
        <v>32</v>
      </c>
      <c r="AM12" s="6">
        <v>8</v>
      </c>
      <c r="AN12" s="6">
        <f t="shared" si="10"/>
        <v>32</v>
      </c>
      <c r="AO12" s="6">
        <v>8</v>
      </c>
      <c r="AQ12" s="6">
        <v>8880</v>
      </c>
      <c r="AS12" s="6">
        <v>8</v>
      </c>
      <c r="AT12" s="7" t="str">
        <v>Honor Johnson</v>
      </c>
    </row>
    <row r="13" spans="1:47" ht="12" customHeight="1">
      <c r="A13" s="28" t="s">
        <v>165</v>
      </c>
      <c r="B13" s="27"/>
      <c r="C13" s="29">
        <v>77</v>
      </c>
      <c r="D13" s="7">
        <f t="shared" si="0"/>
        <v>15</v>
      </c>
      <c r="F13" s="30">
        <v>50</v>
      </c>
      <c r="G13" s="7">
        <f t="shared" si="1"/>
        <v>19</v>
      </c>
      <c r="I13" s="30" t="s">
        <v>6</v>
      </c>
      <c r="J13" s="7" t="str">
        <f t="shared" si="2"/>
        <v/>
      </c>
      <c r="L13" s="30">
        <v>67</v>
      </c>
      <c r="M13" s="7">
        <f t="shared" si="3"/>
        <v>15</v>
      </c>
      <c r="O13" s="30">
        <v>67</v>
      </c>
      <c r="P13" s="7">
        <f t="shared" si="4"/>
        <v>17</v>
      </c>
      <c r="Q13" s="8"/>
      <c r="R13" s="35" t="s">
        <v>6</v>
      </c>
      <c r="S13" s="7" t="str">
        <f t="shared" si="5"/>
        <v/>
      </c>
      <c r="T13" s="8"/>
      <c r="U13" s="35" t="s">
        <v>6</v>
      </c>
      <c r="V13" s="7" t="str">
        <f t="shared" si="6"/>
        <v/>
      </c>
      <c r="W13" s="8"/>
      <c r="X13" s="30">
        <v>77</v>
      </c>
      <c r="Y13" s="7">
        <f t="shared" si="7"/>
        <v>14</v>
      </c>
      <c r="Z13" s="8"/>
      <c r="AA13" s="7">
        <v>15</v>
      </c>
      <c r="AB13" s="7">
        <v>19</v>
      </c>
      <c r="AC13" s="7">
        <v>0</v>
      </c>
      <c r="AD13" s="7">
        <v>15</v>
      </c>
      <c r="AE13" s="7">
        <v>17</v>
      </c>
      <c r="AF13" s="7">
        <v>0</v>
      </c>
      <c r="AG13" s="7">
        <v>0</v>
      </c>
      <c r="AH13" s="7">
        <v>14</v>
      </c>
      <c r="AI13" s="7"/>
      <c r="AJ13" s="37">
        <f t="shared" si="8"/>
        <v>66</v>
      </c>
      <c r="AK13" s="6">
        <v>5</v>
      </c>
      <c r="AL13" s="6">
        <f t="shared" si="9"/>
        <v>80</v>
      </c>
      <c r="AM13" s="6">
        <v>5</v>
      </c>
      <c r="AN13" s="6">
        <f t="shared" si="10"/>
        <v>80</v>
      </c>
      <c r="AO13" s="6">
        <v>5</v>
      </c>
      <c r="AQ13" s="6">
        <v>5550</v>
      </c>
      <c r="AS13" s="6">
        <v>5</v>
      </c>
      <c r="AT13" s="7" t="str">
        <v>Megan McClure</v>
      </c>
    </row>
    <row r="14" spans="1:47">
      <c r="A14" s="28"/>
      <c r="B14" s="27"/>
      <c r="C14" s="104"/>
      <c r="D14" s="7" t="str">
        <f t="shared" si="0"/>
        <v/>
      </c>
      <c r="F14" s="35"/>
      <c r="G14" s="7" t="str">
        <f t="shared" si="1"/>
        <v/>
      </c>
      <c r="I14" s="35"/>
      <c r="J14" s="7" t="str">
        <f t="shared" si="2"/>
        <v/>
      </c>
      <c r="L14" s="35"/>
      <c r="M14" s="7" t="str">
        <f t="shared" si="3"/>
        <v/>
      </c>
      <c r="O14" s="35"/>
      <c r="P14" s="7" t="str">
        <f t="shared" si="4"/>
        <v/>
      </c>
      <c r="Q14" s="8"/>
      <c r="R14" s="30"/>
      <c r="S14" s="7" t="str">
        <f t="shared" si="5"/>
        <v/>
      </c>
      <c r="T14" s="8"/>
      <c r="U14" s="30"/>
      <c r="V14" s="7" t="str">
        <f t="shared" si="6"/>
        <v/>
      </c>
      <c r="W14" s="8"/>
      <c r="X14" s="30"/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7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/>
      </c>
    </row>
    <row r="15" spans="1:47">
      <c r="A15" s="28" t="s">
        <v>36</v>
      </c>
      <c r="B15" s="27"/>
      <c r="C15" s="29"/>
      <c r="D15" s="7" t="str">
        <f t="shared" si="0"/>
        <v/>
      </c>
      <c r="F15" s="30"/>
      <c r="G15" s="7" t="str">
        <f t="shared" si="1"/>
        <v/>
      </c>
      <c r="I15" s="30"/>
      <c r="J15" s="7" t="str">
        <f t="shared" si="2"/>
        <v/>
      </c>
      <c r="L15" s="30"/>
      <c r="M15" s="7" t="str">
        <f t="shared" si="3"/>
        <v/>
      </c>
      <c r="O15" s="30"/>
      <c r="P15" s="7" t="str">
        <f t="shared" si="4"/>
        <v/>
      </c>
      <c r="Q15" s="8"/>
      <c r="R15" s="30"/>
      <c r="S15" s="7" t="str">
        <f t="shared" si="5"/>
        <v/>
      </c>
      <c r="T15" s="8"/>
      <c r="U15" s="30"/>
      <c r="V15" s="7" t="str">
        <f t="shared" si="6"/>
        <v/>
      </c>
      <c r="W15" s="8"/>
      <c r="X15" s="30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7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>.</v>
      </c>
    </row>
    <row r="16" spans="1:47">
      <c r="A16" s="28" t="s">
        <v>36</v>
      </c>
      <c r="B16" s="27"/>
      <c r="C16" s="29"/>
      <c r="D16" s="7" t="str">
        <f t="shared" si="0"/>
        <v/>
      </c>
      <c r="F16" s="31"/>
      <c r="G16" s="7" t="str">
        <f t="shared" si="1"/>
        <v/>
      </c>
      <c r="I16" s="30"/>
      <c r="J16" s="7" t="str">
        <f t="shared" si="2"/>
        <v/>
      </c>
      <c r="L16" s="30"/>
      <c r="M16" s="7" t="str">
        <f t="shared" si="3"/>
        <v/>
      </c>
      <c r="O16" s="30"/>
      <c r="P16" s="7" t="str">
        <f t="shared" si="4"/>
        <v/>
      </c>
      <c r="Q16" s="8"/>
      <c r="R16" s="30"/>
      <c r="S16" s="7" t="str">
        <f t="shared" si="5"/>
        <v/>
      </c>
      <c r="T16" s="8"/>
      <c r="U16" s="30"/>
      <c r="V16" s="7" t="str">
        <f t="shared" si="6"/>
        <v/>
      </c>
      <c r="W16" s="8"/>
      <c r="X16" s="30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7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>.</v>
      </c>
    </row>
    <row r="17" spans="1:46">
      <c r="A17" s="28" t="s">
        <v>36</v>
      </c>
      <c r="C17" s="30"/>
      <c r="D17" s="7" t="str">
        <f t="shared" si="0"/>
        <v/>
      </c>
      <c r="F17" s="30"/>
      <c r="G17" s="7" t="str">
        <f t="shared" si="1"/>
        <v/>
      </c>
      <c r="I17" s="30"/>
      <c r="J17" s="7" t="str">
        <f t="shared" si="2"/>
        <v/>
      </c>
      <c r="L17" s="30"/>
      <c r="M17" s="7" t="str">
        <f t="shared" si="3"/>
        <v/>
      </c>
      <c r="O17" s="30"/>
      <c r="P17" s="7" t="str">
        <f t="shared" si="4"/>
        <v/>
      </c>
      <c r="Q17" s="8"/>
      <c r="R17" s="30"/>
      <c r="S17" s="7" t="str">
        <f t="shared" si="5"/>
        <v/>
      </c>
      <c r="T17" s="8"/>
      <c r="U17" s="30"/>
      <c r="V17" s="7" t="str">
        <f t="shared" si="6"/>
        <v/>
      </c>
      <c r="W17" s="8"/>
      <c r="X17" s="30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7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>.</v>
      </c>
    </row>
    <row r="18" spans="1:46">
      <c r="A18" s="32" t="s">
        <v>36</v>
      </c>
      <c r="B18" s="27"/>
      <c r="C18" s="30"/>
      <c r="D18" s="7" t="str">
        <f t="shared" si="0"/>
        <v/>
      </c>
      <c r="F18" s="30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0"/>
      <c r="P18" s="7" t="str">
        <f t="shared" si="4"/>
        <v/>
      </c>
      <c r="Q18" s="8"/>
      <c r="R18" s="30"/>
      <c r="S18" s="7" t="str">
        <f t="shared" si="5"/>
        <v/>
      </c>
      <c r="T18" s="8"/>
      <c r="U18" s="30"/>
      <c r="V18" s="7" t="str">
        <f t="shared" si="6"/>
        <v/>
      </c>
      <c r="W18" s="8"/>
      <c r="X18" s="30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7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>.</v>
      </c>
    </row>
    <row r="19" spans="1:46">
      <c r="A19" s="32" t="s">
        <v>36</v>
      </c>
      <c r="B19" s="27"/>
      <c r="C19" s="30"/>
      <c r="D19" s="7" t="str">
        <f t="shared" si="0"/>
        <v/>
      </c>
      <c r="F19" s="30"/>
      <c r="G19" s="7" t="str">
        <f t="shared" si="1"/>
        <v/>
      </c>
      <c r="I19" s="30"/>
      <c r="J19" s="7" t="str">
        <f t="shared" si="2"/>
        <v/>
      </c>
      <c r="L19" s="30"/>
      <c r="M19" s="7" t="str">
        <f t="shared" si="3"/>
        <v/>
      </c>
      <c r="O19" s="30"/>
      <c r="P19" s="7" t="str">
        <f t="shared" si="4"/>
        <v/>
      </c>
      <c r="Q19" s="8"/>
      <c r="R19" s="30"/>
      <c r="S19" s="7" t="str">
        <f t="shared" si="5"/>
        <v/>
      </c>
      <c r="T19" s="8"/>
      <c r="U19" s="30"/>
      <c r="V19" s="7" t="str">
        <f t="shared" si="6"/>
        <v/>
      </c>
      <c r="W19" s="8"/>
      <c r="X19" s="35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7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>.</v>
      </c>
    </row>
    <row r="20" spans="1:46">
      <c r="A20" s="32"/>
      <c r="B20" s="27"/>
      <c r="C20" s="30"/>
      <c r="D20" s="7" t="str">
        <f t="shared" si="0"/>
        <v/>
      </c>
      <c r="F20" s="31"/>
      <c r="G20" s="7" t="str">
        <f t="shared" si="1"/>
        <v/>
      </c>
      <c r="I20" s="30"/>
      <c r="J20" s="7" t="str">
        <f t="shared" si="2"/>
        <v/>
      </c>
      <c r="L20" s="30"/>
      <c r="M20" s="7" t="str">
        <f t="shared" si="3"/>
        <v/>
      </c>
      <c r="O20" s="30"/>
      <c r="P20" s="7" t="str">
        <f t="shared" si="4"/>
        <v/>
      </c>
      <c r="Q20" s="8"/>
      <c r="R20" s="30"/>
      <c r="S20" s="7" t="str">
        <f t="shared" si="5"/>
        <v/>
      </c>
      <c r="T20" s="8"/>
      <c r="U20" s="30"/>
      <c r="V20" s="7" t="str">
        <f t="shared" si="6"/>
        <v/>
      </c>
      <c r="W20" s="8"/>
      <c r="X20" s="30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7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>
      <c r="A21" s="34"/>
      <c r="B21" s="27"/>
      <c r="C21" s="30"/>
      <c r="D21" s="7" t="str">
        <f t="shared" si="0"/>
        <v/>
      </c>
      <c r="F21" s="30"/>
      <c r="G21" s="7" t="str">
        <f t="shared" si="1"/>
        <v/>
      </c>
      <c r="I21" s="30"/>
      <c r="J21" s="7" t="str">
        <f t="shared" si="2"/>
        <v/>
      </c>
      <c r="L21" s="30"/>
      <c r="M21" s="7" t="str">
        <f t="shared" si="3"/>
        <v/>
      </c>
      <c r="O21" s="30"/>
      <c r="P21" s="7" t="str">
        <f t="shared" si="4"/>
        <v/>
      </c>
      <c r="Q21" s="8"/>
      <c r="R21" s="30"/>
      <c r="S21" s="7" t="str">
        <f t="shared" si="5"/>
        <v/>
      </c>
      <c r="T21" s="8"/>
      <c r="U21" s="30"/>
      <c r="V21" s="7" t="str">
        <f t="shared" si="6"/>
        <v/>
      </c>
      <c r="W21" s="8"/>
      <c r="X21" s="30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7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>
      <c r="A22" s="32"/>
      <c r="C22" s="30"/>
      <c r="D22" s="7" t="str">
        <f t="shared" si="0"/>
        <v/>
      </c>
      <c r="F22" s="30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0"/>
      <c r="P22" s="7" t="str">
        <f t="shared" si="4"/>
        <v/>
      </c>
      <c r="Q22" s="8"/>
      <c r="R22" s="30"/>
      <c r="S22" s="7" t="str">
        <f t="shared" si="5"/>
        <v/>
      </c>
      <c r="T22" s="8"/>
      <c r="U22" s="30"/>
      <c r="V22" s="7" t="str">
        <f t="shared" si="6"/>
        <v/>
      </c>
      <c r="W22" s="8"/>
      <c r="X22" s="30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7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>
      <c r="A23" s="38"/>
      <c r="C23" s="35"/>
      <c r="D23" s="7" t="str">
        <f t="shared" si="0"/>
        <v/>
      </c>
      <c r="F23" s="35"/>
      <c r="G23" s="7" t="str">
        <f t="shared" si="1"/>
        <v/>
      </c>
      <c r="I23" s="35"/>
      <c r="J23" s="7" t="str">
        <f t="shared" si="2"/>
        <v/>
      </c>
      <c r="L23" s="35"/>
      <c r="M23" s="7" t="str">
        <f t="shared" si="3"/>
        <v/>
      </c>
      <c r="O23" s="35"/>
      <c r="P23" s="7" t="str">
        <f t="shared" si="4"/>
        <v/>
      </c>
      <c r="R23" s="35"/>
      <c r="S23" s="7" t="str">
        <f t="shared" si="5"/>
        <v/>
      </c>
      <c r="U23" s="35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4"/>
      <c r="C24" s="30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0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34"/>
      <c r="C25" s="30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4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4"/>
      <c r="C27" s="30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4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conditionalFormatting sqref="E3 H3 K3 N3 Q3 T3 W3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1" workbookViewId="0">
      <selection activeCell="U19" sqref="U19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Girls 10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tr">
        <f>C4</f>
        <v>Gross</v>
      </c>
      <c r="G4" s="24" t="s">
        <v>24</v>
      </c>
      <c r="H4" s="25"/>
      <c r="I4" s="23" t="str">
        <f>C4</f>
        <v>Gross</v>
      </c>
      <c r="J4" s="24" t="s">
        <v>24</v>
      </c>
      <c r="K4" s="25"/>
      <c r="L4" s="23" t="str">
        <f>C4</f>
        <v>Gross</v>
      </c>
      <c r="M4" s="24" t="s">
        <v>24</v>
      </c>
      <c r="N4" s="25"/>
      <c r="O4" s="23" t="str">
        <f>C4</f>
        <v>Gross</v>
      </c>
      <c r="P4" s="24" t="s">
        <v>24</v>
      </c>
      <c r="Q4" s="25"/>
      <c r="R4" s="23" t="str">
        <f>C4</f>
        <v>Gross</v>
      </c>
      <c r="S4" s="24" t="s">
        <v>24</v>
      </c>
      <c r="T4" s="25"/>
      <c r="U4" s="23" t="str">
        <f>C4</f>
        <v>Gross</v>
      </c>
      <c r="V4" s="24" t="s">
        <v>24</v>
      </c>
      <c r="W4" s="25"/>
      <c r="X4" s="23" t="str">
        <f>C4</f>
        <v>Gross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30</v>
      </c>
      <c r="B6" s="27"/>
      <c r="C6" s="29" t="s">
        <v>162</v>
      </c>
      <c r="D6" s="7" t="str">
        <f>IF(AND(ISNUMBER(C6),C6&gt;0),MAX(1,IF(ISNUMBER(C6),21-RANK(C6,C$6:C$51,TRUE),0)),"")</f>
        <v/>
      </c>
      <c r="F6" s="35" t="s">
        <v>6</v>
      </c>
      <c r="G6" s="7" t="str">
        <f>IF(AND(ISNUMBER(F6),F6&gt;0),MAX(1,IF(ISNUMBER(F6),21-RANK(F6,F$6:F$51,TRUE),0)),"")</f>
        <v/>
      </c>
      <c r="I6" s="30" t="s">
        <v>6</v>
      </c>
      <c r="J6" s="7" t="str">
        <f>IF(AND(ISNUMBER(I6),I6&gt;0),MAX(1,IF(ISNUMBER(I6),21-RANK(I6,I$6:I$51,TRUE),0)),"")</f>
        <v/>
      </c>
      <c r="L6" s="35">
        <v>45</v>
      </c>
      <c r="M6" s="7">
        <f>IF(AND(ISNUMBER(L6),L6&gt;0),MAX(1,IF(ISNUMBER(L6),21-RANK(L6,L$6:L$51,TRUE),0)),"")</f>
        <v>19</v>
      </c>
      <c r="O6" s="30" t="s">
        <v>6</v>
      </c>
      <c r="P6" s="7" t="str">
        <f>IF(AND(ISNUMBER(O6),O6&gt;0),MAX(1,IF(ISNUMBER(O6),21-RANK(O6,O$6:O$51,TRUE),0)),"")</f>
        <v/>
      </c>
      <c r="Q6" s="8"/>
      <c r="R6" s="30">
        <v>46</v>
      </c>
      <c r="S6" s="7">
        <f>IF(AND(ISNUMBER(R6),R6&gt;0),MAX(1,IF(ISNUMBER(R6),21-RANK(R6,R$6:R$51,TRUE),0)),"")</f>
        <v>20</v>
      </c>
      <c r="T6" s="8"/>
      <c r="U6" s="30">
        <v>46</v>
      </c>
      <c r="V6" s="7">
        <f>IF(AND(ISNUMBER(U6),U6&gt;0),MAX(1,IF(ISNUMBER(U6),21-RANK(U6,U$6:U$51,TRUE),0)),"")</f>
        <v>20</v>
      </c>
      <c r="W6" s="8"/>
      <c r="X6" s="35">
        <v>45</v>
      </c>
      <c r="Y6" s="7">
        <f>IF(AND(ISNUMBER(X6),X6&gt;0),MAX(1,IF(ISNUMBER(X6),21-RANK(X6,X$6:X$51,TRUE),0)),"")</f>
        <v>17</v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19</v>
      </c>
      <c r="AE6" s="7">
        <f t="array" ref="AE6:AE50">IF(ISNUMBER(P6:P50),P6:P50,0)</f>
        <v>0</v>
      </c>
      <c r="AF6" s="7">
        <f t="array" ref="AF6:AF50">IF(ISNUMBER(S6:S50),S6:S50,0)</f>
        <v>20</v>
      </c>
      <c r="AG6" s="7">
        <f t="array" ref="AG6:AG50">IF(ISNUMBER(V6:V50),V6:V50,0)</f>
        <v>20</v>
      </c>
      <c r="AH6" s="7">
        <f t="array" ref="AH6:AH50">IF(ISNUMBER(Y6:Y50),Y6:Y50,0)</f>
        <v>17</v>
      </c>
      <c r="AI6" s="7"/>
      <c r="AJ6" s="37">
        <f>IF(A6&gt;0,LARGE(AA6:AH6,1)+LARGE(AA6:AH6,2)+LARGE(AA6:AH6,3)+LARGE(AA6:AH6,4),0)</f>
        <v>76</v>
      </c>
      <c r="AK6" s="6">
        <f t="array" ref="AK6:AK50">IF(AJ6:AJ50&gt;0,RANK(AJ6:AJ50,AJ$6:AJ$50),0)</f>
        <v>2</v>
      </c>
      <c r="AL6" s="6">
        <f>IF(A6&gt;0,LARGE(AA6:AH6,1)+LARGE(AA6:AH6,2)+LARGE(AA6:AH6,3)+LARGE(AA6:AH6,4)+LARGE(AA6:AH6,5),0)</f>
        <v>76</v>
      </c>
      <c r="AM6" s="6">
        <f t="array" ref="AM6:AM50">IF(AL6:AL50&gt;0,RANK(AL6:AL50,AL$6:AL$50),0)</f>
        <v>8</v>
      </c>
      <c r="AN6" s="6">
        <f>IF(A6&gt;0,LARGE(AA6:AH6,1)+LARGE(AA6:AH6,2)+LARGE(AA6:AH6,3)+LARGE(AA6:AH6,4)+LARGE(AA6:AH6,5)+LARGE(AA6:AH6,6),0)</f>
        <v>76</v>
      </c>
      <c r="AO6" s="6">
        <f t="array" ref="AO6:AO50">IF(AN6:AN50&gt;0,RANK(AN6:AN50,AN$6:AN$50),0)</f>
        <v>8</v>
      </c>
      <c r="AQ6" s="6">
        <f t="array" ref="AQ6:AQ50">IF(AK6:AK50&gt;0,(AK6:AK50*1000)+(AM6:AM50*100)+(AO6:AO50*10),1000000)</f>
        <v>2880</v>
      </c>
      <c r="AS6" s="6">
        <f t="array" ref="AS6:AS50">IF(AQ6:AQ50&lt;1000000,RANK(AQ6:AQ50,AQ$6:AQ$50,1),"")</f>
        <v>2</v>
      </c>
      <c r="AT6" s="7" t="str">
        <f t="array" ref="AT6:AT50">IF(A6:A50&lt;&gt;"",A6:A50,"")</f>
        <v>Emma Appleby</v>
      </c>
    </row>
    <row r="7" spans="1:47">
      <c r="A7" s="28" t="s">
        <v>29</v>
      </c>
      <c r="B7" s="27"/>
      <c r="C7" s="29">
        <v>65</v>
      </c>
      <c r="D7" s="7">
        <f t="shared" ref="D7:D51" si="0">IF(AND(ISNUMBER(C7),C7&gt;0),MAX(1,IF(ISNUMBER(C7),21-RANK(C7,C$6:C$51,TRUE),0)),"")</f>
        <v>11</v>
      </c>
      <c r="F7" s="31">
        <v>47</v>
      </c>
      <c r="G7" s="7">
        <f t="shared" ref="G7:G51" si="1">IF(AND(ISNUMBER(F7),F7&gt;0),MAX(1,IF(ISNUMBER(F7),21-RANK(F7,F$6:F$51,TRUE),0)),"")</f>
        <v>17</v>
      </c>
      <c r="I7" s="30" t="s">
        <v>6</v>
      </c>
      <c r="J7" s="7" t="str">
        <f t="shared" ref="J7:J51" si="2">IF(AND(ISNUMBER(I7),I7&gt;0),MAX(1,IF(ISNUMBER(I7),21-RANK(I7,I$6:I$51,TRUE),0)),"")</f>
        <v/>
      </c>
      <c r="L7" s="30" t="s">
        <v>6</v>
      </c>
      <c r="M7" s="7" t="str">
        <f t="shared" ref="M7:M51" si="3">IF(AND(ISNUMBER(L7),L7&gt;0),MAX(1,IF(ISNUMBER(L7),21-RANK(L7,L$6:L$51,TRUE),0)),"")</f>
        <v/>
      </c>
      <c r="O7" s="30">
        <v>53</v>
      </c>
      <c r="P7" s="7">
        <f t="shared" ref="P7:P51" si="4">IF(AND(ISNUMBER(O7),O7&gt;0),MAX(1,IF(ISNUMBER(O7),21-RANK(O7,O$6:O$51,TRUE),0)),"")</f>
        <v>16</v>
      </c>
      <c r="Q7" s="8"/>
      <c r="R7" s="35" t="s">
        <v>6</v>
      </c>
      <c r="S7" s="7" t="str">
        <f t="shared" ref="S7:S51" si="5">IF(AND(ISNUMBER(R7),R7&gt;0),MAX(1,IF(ISNUMBER(R7),21-RANK(R7,R$6:R$51,TRUE),0)),"")</f>
        <v/>
      </c>
      <c r="T7" s="8"/>
      <c r="U7" s="35" t="s">
        <v>6</v>
      </c>
      <c r="V7" s="7" t="str">
        <f t="shared" ref="V7:V51" si="6">IF(AND(ISNUMBER(U7),U7&gt;0),MAX(1,IF(ISNUMBER(U7),21-RANK(U7,U$6:U$51,TRUE),0)),"")</f>
        <v/>
      </c>
      <c r="W7" s="8"/>
      <c r="X7" s="35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11</v>
      </c>
      <c r="AB7" s="7">
        <v>17</v>
      </c>
      <c r="AC7" s="7">
        <v>0</v>
      </c>
      <c r="AD7" s="7">
        <v>0</v>
      </c>
      <c r="AE7" s="7">
        <v>16</v>
      </c>
      <c r="AF7" s="7">
        <v>0</v>
      </c>
      <c r="AG7" s="7">
        <v>0</v>
      </c>
      <c r="AH7" s="7">
        <v>0</v>
      </c>
      <c r="AI7" s="7"/>
      <c r="AJ7" s="37">
        <f t="shared" ref="AJ7:AJ51" si="8">IF(A7&gt;0,LARGE(AA7:AH7,1)+LARGE(AA7:AH7,2)+LARGE(AA7:AH7,3)+LARGE(AA7:AH7,4),0)</f>
        <v>44</v>
      </c>
      <c r="AK7" s="6">
        <v>14</v>
      </c>
      <c r="AL7" s="6">
        <f t="shared" ref="AL7:AL50" si="9">IF(A7&gt;0,LARGE(AA7:AH7,1)+LARGE(AA7:AH7,2)+LARGE(AA7:AH7,3)+LARGE(AA7:AH7,4)+LARGE(AA7:AH7,5),0)</f>
        <v>44</v>
      </c>
      <c r="AM7" s="6">
        <v>14</v>
      </c>
      <c r="AN7" s="6">
        <f t="shared" ref="AN7:AN50" si="10">IF(A7&gt;0,LARGE(AA7:AH7,1)+LARGE(AA7:AH7,2)+LARGE(AA7:AH7,3)+LARGE(AA7:AH7,4)+LARGE(AA7:AH7,5)+LARGE(AA7:AH7,6),0)</f>
        <v>44</v>
      </c>
      <c r="AO7" s="6">
        <v>14</v>
      </c>
      <c r="AQ7" s="6">
        <v>15540</v>
      </c>
      <c r="AS7" s="6">
        <v>14</v>
      </c>
      <c r="AT7" s="7" t="str">
        <v>Caitlin Baggs</v>
      </c>
    </row>
    <row r="8" spans="1:47">
      <c r="A8" s="28" t="s">
        <v>38</v>
      </c>
      <c r="B8" s="27"/>
      <c r="C8" s="29">
        <v>51</v>
      </c>
      <c r="D8" s="7">
        <f t="shared" si="0"/>
        <v>18</v>
      </c>
      <c r="F8" s="31">
        <v>46</v>
      </c>
      <c r="G8" s="7">
        <f t="shared" si="1"/>
        <v>19</v>
      </c>
      <c r="I8" s="30">
        <v>54</v>
      </c>
      <c r="J8" s="7">
        <f t="shared" si="2"/>
        <v>16</v>
      </c>
      <c r="L8" s="30">
        <v>48</v>
      </c>
      <c r="M8" s="7">
        <f t="shared" si="3"/>
        <v>17</v>
      </c>
      <c r="O8" s="30" t="s">
        <v>6</v>
      </c>
      <c r="P8" s="7" t="str">
        <f t="shared" si="4"/>
        <v/>
      </c>
      <c r="Q8" s="8"/>
      <c r="R8" s="35" t="s">
        <v>6</v>
      </c>
      <c r="S8" s="7" t="str">
        <f t="shared" si="5"/>
        <v/>
      </c>
      <c r="T8" s="8"/>
      <c r="U8" s="35" t="s">
        <v>6</v>
      </c>
      <c r="V8" s="7" t="str">
        <f t="shared" si="6"/>
        <v/>
      </c>
      <c r="W8" s="8"/>
      <c r="X8" s="30">
        <v>49</v>
      </c>
      <c r="Y8" s="7">
        <f t="shared" si="7"/>
        <v>16</v>
      </c>
      <c r="Z8" s="8"/>
      <c r="AA8" s="7">
        <v>18</v>
      </c>
      <c r="AB8" s="7">
        <v>19</v>
      </c>
      <c r="AC8" s="7">
        <v>16</v>
      </c>
      <c r="AD8" s="7">
        <v>17</v>
      </c>
      <c r="AE8" s="7">
        <v>0</v>
      </c>
      <c r="AF8" s="7">
        <v>0</v>
      </c>
      <c r="AG8" s="7">
        <v>0</v>
      </c>
      <c r="AH8" s="7">
        <v>16</v>
      </c>
      <c r="AI8" s="7"/>
      <c r="AJ8" s="37">
        <f t="shared" si="8"/>
        <v>70</v>
      </c>
      <c r="AK8" s="6">
        <v>6</v>
      </c>
      <c r="AL8" s="6">
        <f t="shared" si="9"/>
        <v>86</v>
      </c>
      <c r="AM8" s="6">
        <v>5</v>
      </c>
      <c r="AN8" s="6">
        <f t="shared" si="10"/>
        <v>86</v>
      </c>
      <c r="AO8" s="6">
        <v>7</v>
      </c>
      <c r="AQ8" s="6">
        <v>6570</v>
      </c>
      <c r="AS8" s="6">
        <v>6</v>
      </c>
      <c r="AT8" s="7" t="str">
        <v>Bethany Baker</v>
      </c>
    </row>
    <row r="9" spans="1:47">
      <c r="A9" s="28" t="s">
        <v>39</v>
      </c>
      <c r="B9" s="27"/>
      <c r="C9" s="29">
        <v>66</v>
      </c>
      <c r="D9" s="7">
        <f t="shared" si="0"/>
        <v>10</v>
      </c>
      <c r="F9" s="30">
        <v>66</v>
      </c>
      <c r="G9" s="7">
        <f t="shared" si="1"/>
        <v>11</v>
      </c>
      <c r="I9" s="30">
        <v>56</v>
      </c>
      <c r="J9" s="7">
        <f t="shared" si="2"/>
        <v>13</v>
      </c>
      <c r="L9" s="30">
        <v>62</v>
      </c>
      <c r="M9" s="7">
        <f t="shared" si="3"/>
        <v>11</v>
      </c>
      <c r="O9" s="30">
        <v>50</v>
      </c>
      <c r="P9" s="7">
        <f t="shared" si="4"/>
        <v>17</v>
      </c>
      <c r="Q9" s="8"/>
      <c r="R9" s="35" t="s">
        <v>6</v>
      </c>
      <c r="S9" s="7" t="str">
        <f t="shared" si="5"/>
        <v/>
      </c>
      <c r="T9" s="8"/>
      <c r="U9" s="35" t="s">
        <v>6</v>
      </c>
      <c r="V9" s="7" t="str">
        <f t="shared" si="6"/>
        <v/>
      </c>
      <c r="W9" s="8"/>
      <c r="X9" s="30">
        <v>66</v>
      </c>
      <c r="Y9" s="7">
        <f t="shared" si="7"/>
        <v>9</v>
      </c>
      <c r="Z9" s="8"/>
      <c r="AA9" s="7">
        <v>10</v>
      </c>
      <c r="AB9" s="7">
        <v>11</v>
      </c>
      <c r="AC9" s="7">
        <v>13</v>
      </c>
      <c r="AD9" s="7">
        <v>11</v>
      </c>
      <c r="AE9" s="7">
        <v>17</v>
      </c>
      <c r="AF9" s="7">
        <v>0</v>
      </c>
      <c r="AG9" s="7">
        <v>0</v>
      </c>
      <c r="AH9" s="7">
        <v>9</v>
      </c>
      <c r="AI9" s="7"/>
      <c r="AJ9" s="37">
        <f t="shared" si="8"/>
        <v>52</v>
      </c>
      <c r="AK9" s="6">
        <v>11</v>
      </c>
      <c r="AL9" s="6">
        <f t="shared" si="9"/>
        <v>62</v>
      </c>
      <c r="AM9" s="6">
        <v>10</v>
      </c>
      <c r="AN9" s="6">
        <f t="shared" si="10"/>
        <v>71</v>
      </c>
      <c r="AO9" s="6">
        <v>9</v>
      </c>
      <c r="AQ9" s="6">
        <v>12090</v>
      </c>
      <c r="AS9" s="6">
        <v>11</v>
      </c>
      <c r="AT9" s="7" t="str">
        <v>Isabelle Baker-Homes</v>
      </c>
    </row>
    <row r="10" spans="1:47">
      <c r="A10" s="28" t="s">
        <v>51</v>
      </c>
      <c r="B10" s="27"/>
      <c r="C10" s="29">
        <v>75</v>
      </c>
      <c r="D10" s="7">
        <f t="shared" si="0"/>
        <v>9</v>
      </c>
      <c r="F10" s="30">
        <v>63</v>
      </c>
      <c r="G10" s="7">
        <f t="shared" si="1"/>
        <v>12</v>
      </c>
      <c r="I10" s="30">
        <v>67</v>
      </c>
      <c r="J10" s="7">
        <f t="shared" si="2"/>
        <v>11</v>
      </c>
      <c r="L10" s="30">
        <v>71</v>
      </c>
      <c r="M10" s="7">
        <f t="shared" si="3"/>
        <v>8</v>
      </c>
      <c r="O10" s="30">
        <v>62</v>
      </c>
      <c r="P10" s="7">
        <f t="shared" si="4"/>
        <v>11</v>
      </c>
      <c r="Q10" s="8"/>
      <c r="R10" s="30">
        <v>80</v>
      </c>
      <c r="S10" s="7">
        <f t="shared" si="5"/>
        <v>14</v>
      </c>
      <c r="T10" s="8"/>
      <c r="U10" s="35" t="s">
        <v>6</v>
      </c>
      <c r="V10" s="7" t="str">
        <f t="shared" si="6"/>
        <v/>
      </c>
      <c r="W10" s="8"/>
      <c r="X10" s="30">
        <v>71</v>
      </c>
      <c r="Y10" s="7">
        <f t="shared" si="7"/>
        <v>8</v>
      </c>
      <c r="Z10" s="8"/>
      <c r="AA10" s="7">
        <v>9</v>
      </c>
      <c r="AB10" s="7">
        <v>12</v>
      </c>
      <c r="AC10" s="7">
        <v>11</v>
      </c>
      <c r="AD10" s="7">
        <v>8</v>
      </c>
      <c r="AE10" s="7">
        <v>11</v>
      </c>
      <c r="AF10" s="7">
        <v>14</v>
      </c>
      <c r="AG10" s="7">
        <v>0</v>
      </c>
      <c r="AH10" s="7">
        <v>8</v>
      </c>
      <c r="AI10" s="7"/>
      <c r="AJ10" s="37">
        <f t="shared" si="8"/>
        <v>48</v>
      </c>
      <c r="AK10" s="6">
        <v>12</v>
      </c>
      <c r="AL10" s="6">
        <f t="shared" si="9"/>
        <v>57</v>
      </c>
      <c r="AM10" s="6">
        <v>12</v>
      </c>
      <c r="AN10" s="6">
        <f t="shared" si="10"/>
        <v>65</v>
      </c>
      <c r="AO10" s="6">
        <v>12</v>
      </c>
      <c r="AQ10" s="6">
        <v>13320</v>
      </c>
      <c r="AS10" s="6">
        <v>13</v>
      </c>
      <c r="AT10" s="7" t="str">
        <v>Jess Carr</v>
      </c>
    </row>
    <row r="11" spans="1:47">
      <c r="A11" s="28" t="s">
        <v>53</v>
      </c>
      <c r="B11" s="27"/>
      <c r="C11" s="29">
        <v>54</v>
      </c>
      <c r="D11" s="7">
        <f t="shared" si="0"/>
        <v>14</v>
      </c>
      <c r="F11" s="35" t="s">
        <v>6</v>
      </c>
      <c r="G11" s="7" t="str">
        <f t="shared" si="1"/>
        <v/>
      </c>
      <c r="I11" s="30">
        <v>53</v>
      </c>
      <c r="J11" s="7">
        <f t="shared" si="2"/>
        <v>17</v>
      </c>
      <c r="L11" s="30">
        <v>48</v>
      </c>
      <c r="M11" s="7">
        <f t="shared" si="3"/>
        <v>17</v>
      </c>
      <c r="O11" s="30">
        <v>53</v>
      </c>
      <c r="P11" s="7">
        <f t="shared" si="4"/>
        <v>16</v>
      </c>
      <c r="Q11" s="8"/>
      <c r="R11" s="30">
        <v>55</v>
      </c>
      <c r="S11" s="7">
        <f t="shared" si="5"/>
        <v>17</v>
      </c>
      <c r="T11" s="8"/>
      <c r="U11" s="30">
        <v>62</v>
      </c>
      <c r="V11" s="7">
        <f t="shared" si="6"/>
        <v>16</v>
      </c>
      <c r="W11" s="8"/>
      <c r="X11" s="30">
        <v>52</v>
      </c>
      <c r="Y11" s="7">
        <f t="shared" si="7"/>
        <v>13</v>
      </c>
      <c r="Z11" s="8"/>
      <c r="AA11" s="7">
        <v>14</v>
      </c>
      <c r="AB11" s="7">
        <v>0</v>
      </c>
      <c r="AC11" s="7">
        <v>17</v>
      </c>
      <c r="AD11" s="7">
        <v>17</v>
      </c>
      <c r="AE11" s="7">
        <v>16</v>
      </c>
      <c r="AF11" s="7">
        <v>17</v>
      </c>
      <c r="AG11" s="7">
        <v>16</v>
      </c>
      <c r="AH11" s="7">
        <v>13</v>
      </c>
      <c r="AI11" s="7"/>
      <c r="AJ11" s="37">
        <f t="shared" si="8"/>
        <v>67</v>
      </c>
      <c r="AK11" s="6">
        <v>7</v>
      </c>
      <c r="AL11" s="6">
        <f t="shared" si="9"/>
        <v>83</v>
      </c>
      <c r="AM11" s="6">
        <v>6</v>
      </c>
      <c r="AN11" s="6">
        <f t="shared" si="10"/>
        <v>97</v>
      </c>
      <c r="AO11" s="6">
        <v>5</v>
      </c>
      <c r="AQ11" s="6">
        <v>7650</v>
      </c>
      <c r="AS11" s="6">
        <v>7</v>
      </c>
      <c r="AT11" s="7" t="str">
        <v>Devon Clark</v>
      </c>
    </row>
    <row r="12" spans="1:47">
      <c r="A12" s="28" t="s">
        <v>59</v>
      </c>
      <c r="B12" s="27"/>
      <c r="C12" s="29">
        <v>63</v>
      </c>
      <c r="D12" s="7">
        <f t="shared" si="0"/>
        <v>13</v>
      </c>
      <c r="F12" s="35" t="s">
        <v>6</v>
      </c>
      <c r="G12" s="7" t="str">
        <f t="shared" si="1"/>
        <v/>
      </c>
      <c r="I12" s="30">
        <v>54</v>
      </c>
      <c r="J12" s="7">
        <f t="shared" si="2"/>
        <v>16</v>
      </c>
      <c r="L12" s="30">
        <v>68</v>
      </c>
      <c r="M12" s="7">
        <f t="shared" si="3"/>
        <v>10</v>
      </c>
      <c r="O12" s="30">
        <v>61</v>
      </c>
      <c r="P12" s="7">
        <f t="shared" si="4"/>
        <v>12</v>
      </c>
      <c r="Q12" s="8"/>
      <c r="R12" s="31">
        <v>59</v>
      </c>
      <c r="S12" s="7">
        <f t="shared" si="5"/>
        <v>16</v>
      </c>
      <c r="T12" s="8"/>
      <c r="U12" s="35" t="s">
        <v>6</v>
      </c>
      <c r="V12" s="7" t="str">
        <f t="shared" si="6"/>
        <v/>
      </c>
      <c r="W12" s="8"/>
      <c r="X12" s="35" t="s">
        <v>6</v>
      </c>
      <c r="Y12" s="7" t="str">
        <f t="shared" si="7"/>
        <v/>
      </c>
      <c r="Z12" s="8"/>
      <c r="AA12" s="7">
        <v>13</v>
      </c>
      <c r="AB12" s="7">
        <v>0</v>
      </c>
      <c r="AC12" s="7">
        <v>16</v>
      </c>
      <c r="AD12" s="7">
        <v>10</v>
      </c>
      <c r="AE12" s="7">
        <v>12</v>
      </c>
      <c r="AF12" s="7">
        <v>16</v>
      </c>
      <c r="AG12" s="7">
        <v>0</v>
      </c>
      <c r="AH12" s="7">
        <v>0</v>
      </c>
      <c r="AI12" s="7"/>
      <c r="AJ12" s="37">
        <f t="shared" si="8"/>
        <v>57</v>
      </c>
      <c r="AK12" s="6">
        <v>10</v>
      </c>
      <c r="AL12" s="6">
        <f t="shared" si="9"/>
        <v>67</v>
      </c>
      <c r="AM12" s="6">
        <v>9</v>
      </c>
      <c r="AN12" s="6">
        <f t="shared" si="10"/>
        <v>67</v>
      </c>
      <c r="AO12" s="6">
        <v>10</v>
      </c>
      <c r="AQ12" s="6">
        <v>11000</v>
      </c>
      <c r="AS12" s="6">
        <v>10</v>
      </c>
      <c r="AT12" s="7" t="str">
        <v>Abi Crocker</v>
      </c>
    </row>
    <row r="13" spans="1:47" ht="12" customHeight="1">
      <c r="A13" s="28" t="s">
        <v>66</v>
      </c>
      <c r="B13" s="27"/>
      <c r="C13" s="29">
        <v>64</v>
      </c>
      <c r="D13" s="7">
        <f t="shared" si="0"/>
        <v>12</v>
      </c>
      <c r="F13" s="35" t="s">
        <v>6</v>
      </c>
      <c r="G13" s="7" t="str">
        <f t="shared" si="1"/>
        <v/>
      </c>
      <c r="I13" s="31" t="s">
        <v>6</v>
      </c>
      <c r="J13" s="7" t="str">
        <f t="shared" si="2"/>
        <v/>
      </c>
      <c r="L13" s="31" t="s">
        <v>6</v>
      </c>
      <c r="M13" s="7" t="str">
        <f t="shared" si="3"/>
        <v/>
      </c>
      <c r="O13" s="30" t="s">
        <v>6</v>
      </c>
      <c r="P13" s="7" t="str">
        <f t="shared" si="4"/>
        <v/>
      </c>
      <c r="Q13" s="8"/>
      <c r="R13" s="105" t="s">
        <v>6</v>
      </c>
      <c r="S13" s="7" t="str">
        <f t="shared" si="5"/>
        <v/>
      </c>
      <c r="T13" s="8"/>
      <c r="U13" s="35" t="s">
        <v>6</v>
      </c>
      <c r="V13" s="7" t="str">
        <f t="shared" si="6"/>
        <v/>
      </c>
      <c r="W13" s="8"/>
      <c r="X13" s="35" t="s">
        <v>6</v>
      </c>
      <c r="Y13" s="7" t="str">
        <f t="shared" si="7"/>
        <v/>
      </c>
      <c r="Z13" s="8"/>
      <c r="AA13" s="7">
        <v>12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7">
        <f t="shared" si="8"/>
        <v>12</v>
      </c>
      <c r="AK13" s="6">
        <v>16</v>
      </c>
      <c r="AL13" s="6">
        <f t="shared" si="9"/>
        <v>12</v>
      </c>
      <c r="AM13" s="6">
        <v>16</v>
      </c>
      <c r="AN13" s="6">
        <f t="shared" si="10"/>
        <v>12</v>
      </c>
      <c r="AO13" s="6">
        <v>16</v>
      </c>
      <c r="AQ13" s="6">
        <v>17760</v>
      </c>
      <c r="AS13" s="6">
        <v>16</v>
      </c>
      <c r="AT13" s="7" t="str">
        <v>Cameron Dawe</v>
      </c>
    </row>
    <row r="14" spans="1:47">
      <c r="A14" s="28" t="s">
        <v>72</v>
      </c>
      <c r="B14" s="27"/>
      <c r="C14" s="29">
        <v>51</v>
      </c>
      <c r="D14" s="7">
        <f t="shared" si="0"/>
        <v>18</v>
      </c>
      <c r="F14" s="30">
        <v>51</v>
      </c>
      <c r="G14" s="7">
        <f t="shared" si="1"/>
        <v>15</v>
      </c>
      <c r="I14" s="30">
        <v>50</v>
      </c>
      <c r="J14" s="7">
        <f t="shared" si="2"/>
        <v>18</v>
      </c>
      <c r="L14" s="30">
        <v>46</v>
      </c>
      <c r="M14" s="7">
        <f t="shared" si="3"/>
        <v>18</v>
      </c>
      <c r="O14" s="30">
        <v>55</v>
      </c>
      <c r="P14" s="7">
        <f t="shared" si="4"/>
        <v>13</v>
      </c>
      <c r="Q14" s="8"/>
      <c r="R14" s="31">
        <v>53</v>
      </c>
      <c r="S14" s="7">
        <f t="shared" si="5"/>
        <v>18</v>
      </c>
      <c r="T14" s="8"/>
      <c r="U14" s="30">
        <v>49</v>
      </c>
      <c r="V14" s="7">
        <f t="shared" si="6"/>
        <v>18</v>
      </c>
      <c r="W14" s="8"/>
      <c r="X14" s="30">
        <v>44</v>
      </c>
      <c r="Y14" s="7">
        <f t="shared" si="7"/>
        <v>18</v>
      </c>
      <c r="Z14" s="8"/>
      <c r="AA14" s="7">
        <v>18</v>
      </c>
      <c r="AB14" s="7">
        <v>15</v>
      </c>
      <c r="AC14" s="7">
        <v>18</v>
      </c>
      <c r="AD14" s="7">
        <v>18</v>
      </c>
      <c r="AE14" s="7">
        <v>13</v>
      </c>
      <c r="AF14" s="7">
        <v>18</v>
      </c>
      <c r="AG14" s="7">
        <v>18</v>
      </c>
      <c r="AH14" s="7">
        <v>18</v>
      </c>
      <c r="AI14" s="7"/>
      <c r="AJ14" s="37">
        <f t="shared" si="8"/>
        <v>72</v>
      </c>
      <c r="AK14" s="6">
        <v>5</v>
      </c>
      <c r="AL14" s="6">
        <f t="shared" si="9"/>
        <v>90</v>
      </c>
      <c r="AM14" s="6">
        <v>3</v>
      </c>
      <c r="AN14" s="6">
        <f t="shared" si="10"/>
        <v>108</v>
      </c>
      <c r="AO14" s="6">
        <v>2</v>
      </c>
      <c r="AQ14" s="6">
        <v>5320</v>
      </c>
      <c r="AS14" s="6">
        <v>5</v>
      </c>
      <c r="AT14" s="7" t="str">
        <v>Maddie Forward</v>
      </c>
    </row>
    <row r="15" spans="1:47">
      <c r="A15" s="28" t="s">
        <v>213</v>
      </c>
      <c r="B15" s="27"/>
      <c r="C15" s="29" t="s">
        <v>6</v>
      </c>
      <c r="D15" s="7" t="str">
        <f t="shared" si="0"/>
        <v/>
      </c>
      <c r="F15" s="30" t="s">
        <v>6</v>
      </c>
      <c r="G15" s="7" t="str">
        <f t="shared" si="1"/>
        <v/>
      </c>
      <c r="I15" s="30" t="s">
        <v>6</v>
      </c>
      <c r="J15" s="7" t="str">
        <f t="shared" si="2"/>
        <v/>
      </c>
      <c r="L15" s="30">
        <v>39</v>
      </c>
      <c r="M15" s="7">
        <f t="shared" si="3"/>
        <v>20</v>
      </c>
      <c r="O15" s="30">
        <v>43</v>
      </c>
      <c r="P15" s="7">
        <f t="shared" si="4"/>
        <v>19</v>
      </c>
      <c r="Q15" s="8"/>
      <c r="R15" s="105" t="s">
        <v>6</v>
      </c>
      <c r="S15" s="7" t="str">
        <f t="shared" si="5"/>
        <v/>
      </c>
      <c r="T15" s="8"/>
      <c r="U15" s="35" t="s">
        <v>6</v>
      </c>
      <c r="V15" s="7" t="str">
        <f t="shared" si="6"/>
        <v/>
      </c>
      <c r="W15" s="8"/>
      <c r="X15" s="30">
        <v>39</v>
      </c>
      <c r="Y15" s="7">
        <f t="shared" si="7"/>
        <v>20</v>
      </c>
      <c r="Z15" s="8"/>
      <c r="AA15" s="7">
        <v>0</v>
      </c>
      <c r="AB15" s="7">
        <v>0</v>
      </c>
      <c r="AC15" s="7">
        <v>0</v>
      </c>
      <c r="AD15" s="7">
        <v>20</v>
      </c>
      <c r="AE15" s="7">
        <v>19</v>
      </c>
      <c r="AF15" s="7">
        <v>0</v>
      </c>
      <c r="AG15" s="7">
        <v>0</v>
      </c>
      <c r="AH15" s="7">
        <v>20</v>
      </c>
      <c r="AI15" s="7"/>
      <c r="AJ15" s="37">
        <f t="shared" si="8"/>
        <v>59</v>
      </c>
      <c r="AK15" s="6">
        <v>9</v>
      </c>
      <c r="AL15" s="6">
        <f t="shared" si="9"/>
        <v>59</v>
      </c>
      <c r="AM15" s="6">
        <v>11</v>
      </c>
      <c r="AN15" s="6">
        <f t="shared" si="10"/>
        <v>59</v>
      </c>
      <c r="AO15" s="6">
        <v>13</v>
      </c>
      <c r="AQ15" s="6">
        <v>10230</v>
      </c>
      <c r="AS15" s="6">
        <v>9</v>
      </c>
      <c r="AT15" s="7" t="str">
        <v>Alice Webb</v>
      </c>
    </row>
    <row r="16" spans="1:47">
      <c r="A16" s="106" t="s">
        <v>221</v>
      </c>
      <c r="B16" s="27"/>
      <c r="C16" s="104" t="s">
        <v>6</v>
      </c>
      <c r="D16" s="7" t="str">
        <f t="shared" si="0"/>
        <v/>
      </c>
      <c r="F16" s="35" t="s">
        <v>6</v>
      </c>
      <c r="G16" s="7" t="str">
        <f t="shared" si="1"/>
        <v/>
      </c>
      <c r="I16" s="35" t="s">
        <v>6</v>
      </c>
      <c r="J16" s="7" t="str">
        <f t="shared" si="2"/>
        <v/>
      </c>
      <c r="L16" s="35" t="s">
        <v>6</v>
      </c>
      <c r="M16" s="7" t="str">
        <f t="shared" si="3"/>
        <v/>
      </c>
      <c r="O16" s="35" t="s">
        <v>6</v>
      </c>
      <c r="P16" s="7" t="str">
        <f t="shared" si="4"/>
        <v/>
      </c>
      <c r="Q16" s="8"/>
      <c r="R16" s="35" t="s">
        <v>6</v>
      </c>
      <c r="S16" s="7" t="str">
        <f t="shared" si="5"/>
        <v/>
      </c>
      <c r="T16" s="8"/>
      <c r="U16" s="30">
        <v>72</v>
      </c>
      <c r="V16" s="7">
        <f t="shared" si="6"/>
        <v>15</v>
      </c>
      <c r="W16" s="8"/>
      <c r="X16" s="30">
        <v>55</v>
      </c>
      <c r="Y16" s="7">
        <f t="shared" si="7"/>
        <v>12</v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15</v>
      </c>
      <c r="AH16" s="7">
        <v>12</v>
      </c>
      <c r="AI16" s="7"/>
      <c r="AJ16" s="37">
        <f t="shared" si="8"/>
        <v>27</v>
      </c>
      <c r="AK16" s="6">
        <v>15</v>
      </c>
      <c r="AL16" s="6">
        <f t="shared" si="9"/>
        <v>27</v>
      </c>
      <c r="AM16" s="6">
        <v>15</v>
      </c>
      <c r="AN16" s="6">
        <f t="shared" si="10"/>
        <v>27</v>
      </c>
      <c r="AO16" s="6">
        <v>15</v>
      </c>
      <c r="AQ16" s="6">
        <v>16650</v>
      </c>
      <c r="AS16" s="6">
        <v>15</v>
      </c>
      <c r="AT16" s="7" t="str">
        <v>Brooke Elliott</v>
      </c>
    </row>
    <row r="17" spans="1:46">
      <c r="A17" s="32" t="s">
        <v>118</v>
      </c>
      <c r="C17" s="29">
        <v>48</v>
      </c>
      <c r="D17" s="7">
        <f t="shared" si="0"/>
        <v>20</v>
      </c>
      <c r="F17" s="30">
        <v>46</v>
      </c>
      <c r="G17" s="7">
        <f t="shared" si="1"/>
        <v>19</v>
      </c>
      <c r="I17" s="30">
        <v>54</v>
      </c>
      <c r="J17" s="7">
        <f t="shared" si="2"/>
        <v>16</v>
      </c>
      <c r="L17" s="30">
        <v>48</v>
      </c>
      <c r="M17" s="7">
        <f t="shared" si="3"/>
        <v>17</v>
      </c>
      <c r="O17" s="30">
        <v>45</v>
      </c>
      <c r="P17" s="7">
        <f t="shared" si="4"/>
        <v>18</v>
      </c>
      <c r="Q17" s="8"/>
      <c r="R17" s="35" t="s">
        <v>6</v>
      </c>
      <c r="S17" s="7" t="str">
        <f t="shared" si="5"/>
        <v/>
      </c>
      <c r="T17" s="8"/>
      <c r="U17" s="35" t="s">
        <v>6</v>
      </c>
      <c r="V17" s="7" t="str">
        <f t="shared" si="6"/>
        <v/>
      </c>
      <c r="W17" s="8"/>
      <c r="X17" s="30">
        <v>50</v>
      </c>
      <c r="Y17" s="7">
        <f t="shared" si="7"/>
        <v>15</v>
      </c>
      <c r="Z17" s="8"/>
      <c r="AA17" s="7">
        <v>20</v>
      </c>
      <c r="AB17" s="7">
        <v>19</v>
      </c>
      <c r="AC17" s="7">
        <v>16</v>
      </c>
      <c r="AD17" s="7">
        <v>17</v>
      </c>
      <c r="AE17" s="7">
        <v>18</v>
      </c>
      <c r="AF17" s="7">
        <v>0</v>
      </c>
      <c r="AG17" s="7">
        <v>0</v>
      </c>
      <c r="AH17" s="7">
        <v>15</v>
      </c>
      <c r="AI17" s="7"/>
      <c r="AJ17" s="37">
        <f t="shared" si="8"/>
        <v>74</v>
      </c>
      <c r="AK17" s="6">
        <v>4</v>
      </c>
      <c r="AL17" s="6">
        <f t="shared" si="9"/>
        <v>90</v>
      </c>
      <c r="AM17" s="6">
        <v>3</v>
      </c>
      <c r="AN17" s="6">
        <f t="shared" si="10"/>
        <v>105</v>
      </c>
      <c r="AO17" s="6">
        <v>3</v>
      </c>
      <c r="AQ17" s="6">
        <v>4330</v>
      </c>
      <c r="AS17" s="6">
        <v>4</v>
      </c>
      <c r="AT17" s="7" t="str">
        <v>Anna Skalberg</v>
      </c>
    </row>
    <row r="18" spans="1:46">
      <c r="A18" s="32" t="s">
        <v>124</v>
      </c>
      <c r="B18" s="27"/>
      <c r="C18" s="29">
        <v>50</v>
      </c>
      <c r="D18" s="7">
        <f t="shared" si="0"/>
        <v>19</v>
      </c>
      <c r="F18" s="30">
        <v>47</v>
      </c>
      <c r="G18" s="7">
        <f t="shared" si="1"/>
        <v>17</v>
      </c>
      <c r="I18" s="31">
        <v>48</v>
      </c>
      <c r="J18" s="7">
        <f t="shared" si="2"/>
        <v>20</v>
      </c>
      <c r="L18" s="31">
        <v>50</v>
      </c>
      <c r="M18" s="7">
        <f t="shared" si="3"/>
        <v>14</v>
      </c>
      <c r="O18" s="30">
        <v>42</v>
      </c>
      <c r="P18" s="7">
        <f t="shared" si="4"/>
        <v>20</v>
      </c>
      <c r="Q18" s="8"/>
      <c r="R18" s="105" t="s">
        <v>6</v>
      </c>
      <c r="S18" s="7" t="str">
        <f t="shared" si="5"/>
        <v/>
      </c>
      <c r="T18" s="8"/>
      <c r="U18" s="35" t="s">
        <v>6</v>
      </c>
      <c r="V18" s="7" t="str">
        <f t="shared" si="6"/>
        <v/>
      </c>
      <c r="W18" s="8"/>
      <c r="X18" s="30">
        <v>40</v>
      </c>
      <c r="Y18" s="7">
        <f t="shared" si="7"/>
        <v>19</v>
      </c>
      <c r="Z18" s="8"/>
      <c r="AA18" s="7">
        <v>19</v>
      </c>
      <c r="AB18" s="7">
        <v>17</v>
      </c>
      <c r="AC18" s="7">
        <v>20</v>
      </c>
      <c r="AD18" s="7">
        <v>14</v>
      </c>
      <c r="AE18" s="7">
        <v>20</v>
      </c>
      <c r="AF18" s="7">
        <v>0</v>
      </c>
      <c r="AG18" s="7">
        <v>0</v>
      </c>
      <c r="AH18" s="7">
        <v>19</v>
      </c>
      <c r="AI18" s="7"/>
      <c r="AJ18" s="37">
        <f t="shared" si="8"/>
        <v>78</v>
      </c>
      <c r="AK18" s="6">
        <v>1</v>
      </c>
      <c r="AL18" s="6">
        <f t="shared" si="9"/>
        <v>95</v>
      </c>
      <c r="AM18" s="6">
        <v>1</v>
      </c>
      <c r="AN18" s="6">
        <f t="shared" si="10"/>
        <v>109</v>
      </c>
      <c r="AO18" s="6">
        <v>1</v>
      </c>
      <c r="AQ18" s="6">
        <v>1110</v>
      </c>
      <c r="AS18" s="6">
        <v>1</v>
      </c>
      <c r="AT18" s="7" t="str">
        <v>Amy Travers</v>
      </c>
    </row>
    <row r="19" spans="1:46">
      <c r="A19" s="32" t="s">
        <v>127</v>
      </c>
      <c r="B19" s="27"/>
      <c r="C19" s="29">
        <v>53</v>
      </c>
      <c r="D19" s="7">
        <f t="shared" si="0"/>
        <v>16</v>
      </c>
      <c r="F19" s="30">
        <v>44</v>
      </c>
      <c r="G19" s="7">
        <f t="shared" si="1"/>
        <v>20</v>
      </c>
      <c r="I19" s="30">
        <v>48</v>
      </c>
      <c r="J19" s="7">
        <f t="shared" si="2"/>
        <v>20</v>
      </c>
      <c r="L19" s="30">
        <v>57</v>
      </c>
      <c r="M19" s="7">
        <f t="shared" si="3"/>
        <v>13</v>
      </c>
      <c r="O19" s="30">
        <v>53</v>
      </c>
      <c r="P19" s="7">
        <f t="shared" si="4"/>
        <v>16</v>
      </c>
      <c r="Q19" s="8"/>
      <c r="R19" s="35" t="s">
        <v>6</v>
      </c>
      <c r="S19" s="7" t="str">
        <f t="shared" si="5"/>
        <v/>
      </c>
      <c r="T19" s="8"/>
      <c r="U19" s="30">
        <v>47</v>
      </c>
      <c r="V19" s="7">
        <f t="shared" si="6"/>
        <v>19</v>
      </c>
      <c r="W19" s="8"/>
      <c r="X19" s="30">
        <v>51</v>
      </c>
      <c r="Y19" s="7">
        <f t="shared" si="7"/>
        <v>14</v>
      </c>
      <c r="Z19" s="8"/>
      <c r="AA19" s="7">
        <v>16</v>
      </c>
      <c r="AB19" s="7">
        <v>20</v>
      </c>
      <c r="AC19" s="7">
        <v>20</v>
      </c>
      <c r="AD19" s="7">
        <v>13</v>
      </c>
      <c r="AE19" s="7">
        <v>16</v>
      </c>
      <c r="AF19" s="7">
        <v>0</v>
      </c>
      <c r="AG19" s="7">
        <v>19</v>
      </c>
      <c r="AH19" s="7">
        <v>14</v>
      </c>
      <c r="AI19" s="7"/>
      <c r="AJ19" s="37">
        <f t="shared" si="8"/>
        <v>75</v>
      </c>
      <c r="AK19" s="6">
        <v>3</v>
      </c>
      <c r="AL19" s="6">
        <f t="shared" si="9"/>
        <v>91</v>
      </c>
      <c r="AM19" s="6">
        <v>2</v>
      </c>
      <c r="AN19" s="6">
        <f t="shared" si="10"/>
        <v>105</v>
      </c>
      <c r="AO19" s="6">
        <v>3</v>
      </c>
      <c r="AQ19" s="6">
        <v>3230</v>
      </c>
      <c r="AS19" s="6">
        <v>3</v>
      </c>
      <c r="AT19" s="7" t="str">
        <v>Erin Van Reenen</v>
      </c>
    </row>
    <row r="20" spans="1:46">
      <c r="A20" s="33" t="s">
        <v>131</v>
      </c>
      <c r="B20" s="27"/>
      <c r="C20" s="29">
        <v>53</v>
      </c>
      <c r="D20" s="7">
        <f t="shared" si="0"/>
        <v>16</v>
      </c>
      <c r="F20" s="30">
        <v>52</v>
      </c>
      <c r="G20" s="7">
        <f t="shared" si="1"/>
        <v>14</v>
      </c>
      <c r="I20" s="30">
        <v>59</v>
      </c>
      <c r="J20" s="7">
        <f t="shared" si="2"/>
        <v>12</v>
      </c>
      <c r="L20" s="30">
        <v>59</v>
      </c>
      <c r="M20" s="7">
        <f t="shared" si="3"/>
        <v>12</v>
      </c>
      <c r="O20" s="30">
        <v>62</v>
      </c>
      <c r="P20" s="7">
        <f t="shared" si="4"/>
        <v>11</v>
      </c>
      <c r="Q20" s="8"/>
      <c r="R20" s="31">
        <v>50</v>
      </c>
      <c r="S20" s="7">
        <f t="shared" si="5"/>
        <v>19</v>
      </c>
      <c r="T20" s="8"/>
      <c r="U20" s="35">
        <v>54</v>
      </c>
      <c r="V20" s="7">
        <f t="shared" si="6"/>
        <v>17</v>
      </c>
      <c r="W20" s="8"/>
      <c r="X20" s="35">
        <v>56</v>
      </c>
      <c r="Y20" s="7">
        <f t="shared" si="7"/>
        <v>11</v>
      </c>
      <c r="Z20" s="8"/>
      <c r="AA20" s="7">
        <v>16</v>
      </c>
      <c r="AB20" s="7">
        <v>14</v>
      </c>
      <c r="AC20" s="7">
        <v>12</v>
      </c>
      <c r="AD20" s="7">
        <v>12</v>
      </c>
      <c r="AE20" s="7">
        <v>11</v>
      </c>
      <c r="AF20" s="7">
        <v>19</v>
      </c>
      <c r="AG20" s="7">
        <v>17</v>
      </c>
      <c r="AH20" s="7">
        <v>11</v>
      </c>
      <c r="AI20" s="7"/>
      <c r="AJ20" s="37">
        <f t="shared" si="8"/>
        <v>66</v>
      </c>
      <c r="AK20" s="6">
        <v>8</v>
      </c>
      <c r="AL20" s="6">
        <f t="shared" si="9"/>
        <v>78</v>
      </c>
      <c r="AM20" s="6">
        <v>7</v>
      </c>
      <c r="AN20" s="6">
        <f t="shared" si="10"/>
        <v>90</v>
      </c>
      <c r="AO20" s="6">
        <v>6</v>
      </c>
      <c r="AQ20" s="6">
        <v>8760</v>
      </c>
      <c r="AS20" s="6">
        <v>8</v>
      </c>
      <c r="AT20" s="7" t="str">
        <v>Alicia Wilson</v>
      </c>
    </row>
    <row r="21" spans="1:46">
      <c r="A21" s="34" t="s">
        <v>166</v>
      </c>
      <c r="B21" s="27"/>
      <c r="C21" s="30">
        <v>75</v>
      </c>
      <c r="D21" s="7">
        <f t="shared" si="0"/>
        <v>9</v>
      </c>
      <c r="F21" s="30">
        <v>59</v>
      </c>
      <c r="G21" s="7">
        <f t="shared" si="1"/>
        <v>13</v>
      </c>
      <c r="I21" s="30" t="s">
        <v>6</v>
      </c>
      <c r="J21" s="7" t="str">
        <f t="shared" si="2"/>
        <v/>
      </c>
      <c r="L21" s="30">
        <v>68</v>
      </c>
      <c r="M21" s="7">
        <f t="shared" si="3"/>
        <v>10</v>
      </c>
      <c r="O21" s="30">
        <v>64</v>
      </c>
      <c r="P21" s="7">
        <f t="shared" si="4"/>
        <v>9</v>
      </c>
      <c r="Q21" s="8"/>
      <c r="R21" s="30">
        <v>60</v>
      </c>
      <c r="S21" s="7">
        <f t="shared" si="5"/>
        <v>15</v>
      </c>
      <c r="T21" s="8"/>
      <c r="U21" s="35" t="s">
        <v>6</v>
      </c>
      <c r="V21" s="7" t="str">
        <f t="shared" si="6"/>
        <v/>
      </c>
      <c r="W21" s="8"/>
      <c r="X21" s="30">
        <v>64</v>
      </c>
      <c r="Y21" s="7">
        <f t="shared" si="7"/>
        <v>10</v>
      </c>
      <c r="Z21" s="8"/>
      <c r="AA21" s="7">
        <v>9</v>
      </c>
      <c r="AB21" s="7">
        <v>13</v>
      </c>
      <c r="AC21" s="7">
        <v>0</v>
      </c>
      <c r="AD21" s="7">
        <v>10</v>
      </c>
      <c r="AE21" s="7">
        <v>9</v>
      </c>
      <c r="AF21" s="7">
        <v>15</v>
      </c>
      <c r="AG21" s="7">
        <v>0</v>
      </c>
      <c r="AH21" s="7">
        <v>10</v>
      </c>
      <c r="AI21" s="7"/>
      <c r="AJ21" s="37">
        <f t="shared" si="8"/>
        <v>48</v>
      </c>
      <c r="AK21" s="6">
        <v>12</v>
      </c>
      <c r="AL21" s="6">
        <f t="shared" si="9"/>
        <v>57</v>
      </c>
      <c r="AM21" s="6">
        <v>12</v>
      </c>
      <c r="AN21" s="6">
        <f t="shared" si="10"/>
        <v>66</v>
      </c>
      <c r="AO21" s="6">
        <v>11</v>
      </c>
      <c r="AQ21" s="6">
        <v>13310</v>
      </c>
      <c r="AS21" s="6">
        <v>12</v>
      </c>
      <c r="AT21" s="7" t="str">
        <v>Mia McClure</v>
      </c>
    </row>
    <row r="22" spans="1:46">
      <c r="A22" s="34"/>
      <c r="C22" s="30"/>
      <c r="D22" s="7" t="str">
        <f t="shared" si="0"/>
        <v/>
      </c>
      <c r="F22" s="30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0"/>
      <c r="P22" s="7" t="str">
        <f t="shared" si="4"/>
        <v/>
      </c>
      <c r="Q22" s="8"/>
      <c r="R22" s="30"/>
      <c r="S22" s="7" t="str">
        <f t="shared" si="5"/>
        <v/>
      </c>
      <c r="T22" s="8"/>
      <c r="U22" s="30"/>
      <c r="V22" s="7" t="str">
        <f t="shared" si="6"/>
        <v/>
      </c>
      <c r="W22" s="8"/>
      <c r="X22" s="30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7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>
      <c r="A23" s="34"/>
      <c r="C23" s="30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0"/>
      <c r="P23" s="7" t="str">
        <f t="shared" si="4"/>
        <v/>
      </c>
      <c r="R23" s="30"/>
      <c r="S23" s="7" t="str">
        <f t="shared" si="5"/>
        <v/>
      </c>
      <c r="U23" s="30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4"/>
      <c r="C24" s="30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0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34"/>
      <c r="C25" s="30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4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4"/>
      <c r="C27" s="30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4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conditionalFormatting sqref="E3 H3 K3 N3 Q3 T3 W3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3" workbookViewId="0">
      <selection activeCell="X18" sqref="X18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Div 2 h.cap Boys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23</v>
      </c>
      <c r="D4" s="24" t="s">
        <v>24</v>
      </c>
      <c r="E4" s="25"/>
      <c r="F4" s="23" t="str">
        <f>C4</f>
        <v>Nett</v>
      </c>
      <c r="G4" s="24" t="s">
        <v>24</v>
      </c>
      <c r="H4" s="25"/>
      <c r="I4" s="23" t="str">
        <f>C4</f>
        <v>Nett</v>
      </c>
      <c r="J4" s="24" t="s">
        <v>24</v>
      </c>
      <c r="K4" s="25"/>
      <c r="L4" s="23" t="str">
        <f>C4</f>
        <v>Nett</v>
      </c>
      <c r="M4" s="24" t="s">
        <v>24</v>
      </c>
      <c r="N4" s="25"/>
      <c r="O4" s="23" t="str">
        <f>C4</f>
        <v>Nett</v>
      </c>
      <c r="P4" s="24" t="s">
        <v>24</v>
      </c>
      <c r="Q4" s="25"/>
      <c r="R4" s="23" t="str">
        <f>C4</f>
        <v>Nett</v>
      </c>
      <c r="S4" s="24" t="s">
        <v>24</v>
      </c>
      <c r="T4" s="25"/>
      <c r="U4" s="23" t="str">
        <f>C4</f>
        <v>Nett</v>
      </c>
      <c r="V4" s="24" t="s">
        <v>24</v>
      </c>
      <c r="W4" s="25"/>
      <c r="X4" s="23" t="str">
        <f>C4</f>
        <v>Nett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137</v>
      </c>
      <c r="B6" s="27"/>
      <c r="C6" s="29">
        <v>28</v>
      </c>
      <c r="D6" s="7">
        <f t="shared" ref="D6:D51" si="0">IF(AND(ISNUMBER(C6),C6&gt;0),MAX(1,IF(ISNUMBER(C6),21-RANK(C6,C$6:C$51,TRUE),0)),"")</f>
        <v>16</v>
      </c>
      <c r="F6" s="30">
        <v>39</v>
      </c>
      <c r="G6" s="7">
        <f t="shared" ref="G6:G51" si="1">IF(AND(ISNUMBER(F6),F6&gt;0),MAX(1,IF(ISNUMBER(F6),21-RANK(F6,F$6:F$51,TRUE),0)),"")</f>
        <v>15</v>
      </c>
      <c r="I6" s="30">
        <v>26.5</v>
      </c>
      <c r="J6" s="7">
        <f t="shared" ref="J6:J51" si="2">IF(AND(ISNUMBER(I6),I6&gt;0),MAX(1,IF(ISNUMBER(I6),21-RANK(I6,I$6:I$51,TRUE),0)),"")</f>
        <v>18</v>
      </c>
      <c r="L6" s="35">
        <v>44.5</v>
      </c>
      <c r="M6" s="7">
        <f t="shared" ref="M6:M51" si="3">IF(AND(ISNUMBER(L6),L6&gt;0),MAX(1,IF(ISNUMBER(L6),21-RANK(L6,L$6:L$51,TRUE),0)),"")</f>
        <v>3</v>
      </c>
      <c r="O6" s="30">
        <v>27</v>
      </c>
      <c r="P6" s="7">
        <f t="shared" ref="P6:P51" si="4">IF(AND(ISNUMBER(O6),O6&gt;0),MAX(1,IF(ISNUMBER(O6),21-RANK(O6,O$6:O$51,TRUE),0)),"")</f>
        <v>20</v>
      </c>
      <c r="Q6" s="8"/>
      <c r="R6" s="30">
        <v>27.5</v>
      </c>
      <c r="S6" s="7">
        <f t="shared" ref="S6:S51" si="5">IF(AND(ISNUMBER(R6),R6&gt;0),MAX(1,IF(ISNUMBER(R6),21-RANK(R6,R$6:R$51,TRUE),0)),"")</f>
        <v>14</v>
      </c>
      <c r="T6" s="8"/>
      <c r="U6" s="30">
        <v>27</v>
      </c>
      <c r="V6" s="7">
        <f t="shared" ref="V6:V51" si="6">IF(AND(ISNUMBER(U6),U6&gt;0),MAX(1,IF(ISNUMBER(U6),21-RANK(U6,U$6:U$51,TRUE),0)),"")</f>
        <v>13</v>
      </c>
      <c r="W6" s="8"/>
      <c r="X6" s="35">
        <v>28.5</v>
      </c>
      <c r="Y6" s="7">
        <f t="shared" ref="Y6:Y51" si="7">IF(AND(ISNUMBER(X6),X6&gt;0),MAX(1,IF(ISNUMBER(X6),21-RANK(X6,X$6:X$51,TRUE),0)),"")</f>
        <v>14</v>
      </c>
      <c r="Z6" s="8"/>
      <c r="AA6" s="7">
        <f t="array" ref="AA6:AA50">IF(ISNUMBER(D6:D50),D6:D50,0)</f>
        <v>16</v>
      </c>
      <c r="AB6" s="7">
        <f t="array" ref="AB6:AB50">IF(ISNUMBER(G6:G50),G6:G50,0)</f>
        <v>15</v>
      </c>
      <c r="AC6" s="7">
        <f t="array" ref="AC6:AC50">IF(ISNUMBER(J6:J50),J6:J50,0)</f>
        <v>18</v>
      </c>
      <c r="AD6" s="7">
        <f t="array" ref="AD6:AD50">IF(ISNUMBER(M6:M50),M6:M50,0)</f>
        <v>3</v>
      </c>
      <c r="AE6" s="7">
        <f t="array" ref="AE6:AE50">IF(ISNUMBER(P6:P50),P6:P50,0)</f>
        <v>20</v>
      </c>
      <c r="AF6" s="7">
        <f t="array" ref="AF6:AF50">IF(ISNUMBER(S6:S50),S6:S50,0)</f>
        <v>14</v>
      </c>
      <c r="AG6" s="7">
        <f t="array" ref="AG6:AG50">IF(ISNUMBER(V6:V50),V6:V50,0)</f>
        <v>13</v>
      </c>
      <c r="AH6" s="7">
        <f t="array" ref="AH6:AH50">IF(ISNUMBER(Y6:Y50),Y6:Y50,0)</f>
        <v>14</v>
      </c>
      <c r="AI6" s="7"/>
      <c r="AJ6" s="37">
        <f t="shared" ref="AJ6:AJ51" si="8">IF(A6&gt;0,LARGE(AA6:AH6,1)+LARGE(AA6:AH6,2)+LARGE(AA6:AH6,3)+LARGE(AA6:AH6,4),0)</f>
        <v>69</v>
      </c>
      <c r="AK6" s="6">
        <f t="array" ref="AK6:AK50">IF(AJ6:AJ50&gt;0,RANK(AJ6:AJ50,AJ$6:AJ$50),0)</f>
        <v>4</v>
      </c>
      <c r="AL6" s="6">
        <f t="shared" ref="AL6:AL50" si="9">IF(A6&gt;0,LARGE(AA6:AH6,1)+LARGE(AA6:AH6,2)+LARGE(AA6:AH6,3)+LARGE(AA6:AH6,4)+LARGE(AA6:AH6,5),0)</f>
        <v>83</v>
      </c>
      <c r="AM6" s="6">
        <f t="array" ref="AM6:AM50">IF(AL6:AL50&gt;0,RANK(AL6:AL50,AL$6:AL$50),0)</f>
        <v>4</v>
      </c>
      <c r="AN6" s="6">
        <f t="shared" ref="AN6:AN50" si="10">IF(A6&gt;0,LARGE(AA6:AH6,1)+LARGE(AA6:AH6,2)+LARGE(AA6:AH6,3)+LARGE(AA6:AH6,4)+LARGE(AA6:AH6,5)+LARGE(AA6:AH6,6),0)</f>
        <v>97</v>
      </c>
      <c r="AO6" s="6">
        <f t="array" ref="AO6:AO50">IF(AN6:AN50&gt;0,RANK(AN6:AN50,AN$6:AN$50),0)</f>
        <v>3</v>
      </c>
      <c r="AQ6" s="6">
        <f t="array" ref="AQ6:AQ50">IF(AK6:AK50&gt;0,(AK6:AK50*1000)+(AM6:AM50*100)+(AO6:AO50*10),1000000)</f>
        <v>4430</v>
      </c>
      <c r="AS6" s="6">
        <f t="array" ref="AS6:AS50">IF(AQ6:AQ50&lt;1000000,RANK(AQ6:AQ50,AQ$6:AQ$50,1),"")</f>
        <v>4</v>
      </c>
      <c r="AT6" s="7" t="str">
        <f t="array" ref="AT6:AT50">IF(A6:A50&lt;&gt;"",A6:A50,"")</f>
        <v>Thomas C-Terry</v>
      </c>
    </row>
    <row r="7" spans="1:47">
      <c r="A7" s="28" t="s">
        <v>138</v>
      </c>
      <c r="B7" s="27"/>
      <c r="C7" s="29" t="s">
        <v>162</v>
      </c>
      <c r="D7" s="7" t="str">
        <f t="shared" si="0"/>
        <v/>
      </c>
      <c r="F7" s="105" t="s">
        <v>6</v>
      </c>
      <c r="G7" s="7" t="str">
        <f t="shared" si="1"/>
        <v/>
      </c>
      <c r="I7" s="30">
        <v>28</v>
      </c>
      <c r="J7" s="7">
        <f t="shared" si="2"/>
        <v>14</v>
      </c>
      <c r="L7" s="30" t="s">
        <v>6</v>
      </c>
      <c r="M7" s="7" t="str">
        <f t="shared" si="3"/>
        <v/>
      </c>
      <c r="O7" s="30" t="s">
        <v>6</v>
      </c>
      <c r="P7" s="7" t="str">
        <f t="shared" si="4"/>
        <v/>
      </c>
      <c r="Q7" s="8"/>
      <c r="R7" s="30">
        <v>27.5</v>
      </c>
      <c r="S7" s="7">
        <f t="shared" si="5"/>
        <v>14</v>
      </c>
      <c r="T7" s="8"/>
      <c r="U7" s="35" t="s">
        <v>6</v>
      </c>
      <c r="V7" s="7" t="str">
        <f t="shared" si="6"/>
        <v/>
      </c>
      <c r="W7" s="8"/>
      <c r="X7" s="35" t="s">
        <v>6</v>
      </c>
      <c r="Y7" s="7" t="str">
        <f t="shared" si="7"/>
        <v/>
      </c>
      <c r="Z7" s="8"/>
      <c r="AA7" s="7">
        <v>0</v>
      </c>
      <c r="AB7" s="7">
        <v>0</v>
      </c>
      <c r="AC7" s="7">
        <v>14</v>
      </c>
      <c r="AD7" s="7">
        <v>0</v>
      </c>
      <c r="AE7" s="7">
        <v>0</v>
      </c>
      <c r="AF7" s="7">
        <v>14</v>
      </c>
      <c r="AG7" s="7">
        <v>0</v>
      </c>
      <c r="AH7" s="7">
        <v>0</v>
      </c>
      <c r="AI7" s="7"/>
      <c r="AJ7" s="37">
        <f t="shared" si="8"/>
        <v>28</v>
      </c>
      <c r="AK7" s="6">
        <v>20</v>
      </c>
      <c r="AL7" s="6">
        <f t="shared" si="9"/>
        <v>28</v>
      </c>
      <c r="AM7" s="6">
        <v>20</v>
      </c>
      <c r="AN7" s="6">
        <f t="shared" si="10"/>
        <v>28</v>
      </c>
      <c r="AO7" s="6">
        <v>20</v>
      </c>
      <c r="AQ7" s="6">
        <v>22200</v>
      </c>
      <c r="AS7" s="6">
        <v>20</v>
      </c>
      <c r="AT7" s="7" t="str">
        <v>Seb Carty</v>
      </c>
    </row>
    <row r="8" spans="1:47">
      <c r="A8" s="28" t="s">
        <v>140</v>
      </c>
      <c r="B8" s="27"/>
      <c r="C8" s="29">
        <v>31</v>
      </c>
      <c r="D8" s="7">
        <f t="shared" si="0"/>
        <v>13</v>
      </c>
      <c r="F8" s="105" t="s">
        <v>6</v>
      </c>
      <c r="G8" s="7" t="str">
        <f t="shared" si="1"/>
        <v/>
      </c>
      <c r="I8" s="30" t="s">
        <v>6</v>
      </c>
      <c r="J8" s="7" t="str">
        <f t="shared" si="2"/>
        <v/>
      </c>
      <c r="L8" s="30" t="s">
        <v>6</v>
      </c>
      <c r="M8" s="7" t="str">
        <f t="shared" si="3"/>
        <v/>
      </c>
      <c r="O8" s="30" t="s">
        <v>6</v>
      </c>
      <c r="P8" s="7" t="str">
        <f t="shared" si="4"/>
        <v/>
      </c>
      <c r="Q8" s="8"/>
      <c r="R8" s="35" t="s">
        <v>6</v>
      </c>
      <c r="S8" s="7" t="str">
        <f t="shared" si="5"/>
        <v/>
      </c>
      <c r="T8" s="8"/>
      <c r="U8" s="30">
        <v>28</v>
      </c>
      <c r="V8" s="7">
        <f t="shared" si="6"/>
        <v>11</v>
      </c>
      <c r="W8" s="8"/>
      <c r="X8" s="35" t="s">
        <v>6</v>
      </c>
      <c r="Y8" s="7" t="str">
        <f t="shared" si="7"/>
        <v/>
      </c>
      <c r="Z8" s="8"/>
      <c r="AA8" s="7">
        <v>13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11</v>
      </c>
      <c r="AH8" s="7">
        <v>0</v>
      </c>
      <c r="AI8" s="7"/>
      <c r="AJ8" s="37">
        <f t="shared" si="8"/>
        <v>24</v>
      </c>
      <c r="AK8" s="6">
        <v>21</v>
      </c>
      <c r="AL8" s="6">
        <f t="shared" si="9"/>
        <v>24</v>
      </c>
      <c r="AM8" s="6">
        <v>21</v>
      </c>
      <c r="AN8" s="6">
        <f t="shared" si="10"/>
        <v>24</v>
      </c>
      <c r="AO8" s="6">
        <v>21</v>
      </c>
      <c r="AQ8" s="6">
        <v>23310</v>
      </c>
      <c r="AS8" s="6">
        <v>21</v>
      </c>
      <c r="AT8" s="7" t="str">
        <v>Nathan Charlesworth</v>
      </c>
    </row>
    <row r="9" spans="1:47">
      <c r="A9" s="28" t="s">
        <v>142</v>
      </c>
      <c r="B9" s="27"/>
      <c r="C9" s="29">
        <v>31</v>
      </c>
      <c r="D9" s="7">
        <f t="shared" si="0"/>
        <v>13</v>
      </c>
      <c r="F9" s="35" t="s">
        <v>6</v>
      </c>
      <c r="G9" s="7" t="str">
        <f t="shared" si="1"/>
        <v/>
      </c>
      <c r="I9" s="30" t="s">
        <v>6</v>
      </c>
      <c r="J9" s="7" t="str">
        <f t="shared" si="2"/>
        <v/>
      </c>
      <c r="L9" s="30" t="s">
        <v>6</v>
      </c>
      <c r="M9" s="7" t="str">
        <f t="shared" si="3"/>
        <v/>
      </c>
      <c r="O9" s="30" t="s">
        <v>6</v>
      </c>
      <c r="P9" s="7" t="str">
        <f t="shared" si="4"/>
        <v/>
      </c>
      <c r="Q9" s="8"/>
      <c r="R9" s="35" t="s">
        <v>6</v>
      </c>
      <c r="S9" s="7" t="str">
        <f t="shared" si="5"/>
        <v/>
      </c>
      <c r="T9" s="8"/>
      <c r="U9" s="35" t="s">
        <v>6</v>
      </c>
      <c r="V9" s="7" t="str">
        <f t="shared" si="6"/>
        <v/>
      </c>
      <c r="W9" s="8"/>
      <c r="X9" s="35" t="s">
        <v>6</v>
      </c>
      <c r="Y9" s="7" t="str">
        <f t="shared" si="7"/>
        <v/>
      </c>
      <c r="Z9" s="8"/>
      <c r="AA9" s="7">
        <v>13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7">
        <f t="shared" si="8"/>
        <v>13</v>
      </c>
      <c r="AK9" s="6">
        <v>23</v>
      </c>
      <c r="AL9" s="6">
        <f t="shared" si="9"/>
        <v>13</v>
      </c>
      <c r="AM9" s="6">
        <v>23</v>
      </c>
      <c r="AN9" s="6">
        <f t="shared" si="10"/>
        <v>13</v>
      </c>
      <c r="AO9" s="6">
        <v>23</v>
      </c>
      <c r="AQ9" s="6">
        <v>25530</v>
      </c>
      <c r="AS9" s="6">
        <v>23</v>
      </c>
      <c r="AT9" s="7" t="str">
        <v>Edward Fowle</v>
      </c>
    </row>
    <row r="10" spans="1:47">
      <c r="A10" s="28" t="s">
        <v>143</v>
      </c>
      <c r="B10" s="27"/>
      <c r="C10" s="29">
        <v>28</v>
      </c>
      <c r="D10" s="7">
        <f t="shared" si="0"/>
        <v>16</v>
      </c>
      <c r="F10" s="30">
        <v>36</v>
      </c>
      <c r="G10" s="7">
        <f t="shared" si="1"/>
        <v>19</v>
      </c>
      <c r="I10" s="30">
        <v>27</v>
      </c>
      <c r="J10" s="7">
        <f t="shared" si="2"/>
        <v>17</v>
      </c>
      <c r="L10" s="30">
        <v>28</v>
      </c>
      <c r="M10" s="7">
        <f t="shared" si="3"/>
        <v>19</v>
      </c>
      <c r="O10" s="30">
        <v>35</v>
      </c>
      <c r="P10" s="7">
        <f t="shared" si="4"/>
        <v>15</v>
      </c>
      <c r="Q10" s="8"/>
      <c r="R10" s="30">
        <v>25</v>
      </c>
      <c r="S10" s="7">
        <f t="shared" si="5"/>
        <v>19</v>
      </c>
      <c r="T10" s="8"/>
      <c r="U10" s="35" t="s">
        <v>6</v>
      </c>
      <c r="V10" s="7" t="str">
        <f t="shared" si="6"/>
        <v/>
      </c>
      <c r="W10" s="8"/>
      <c r="X10" s="30">
        <v>22</v>
      </c>
      <c r="Y10" s="7">
        <f t="shared" si="7"/>
        <v>20</v>
      </c>
      <c r="Z10" s="8"/>
      <c r="AA10" s="7">
        <v>16</v>
      </c>
      <c r="AB10" s="7">
        <v>19</v>
      </c>
      <c r="AC10" s="7">
        <v>17</v>
      </c>
      <c r="AD10" s="7">
        <v>19</v>
      </c>
      <c r="AE10" s="7">
        <v>15</v>
      </c>
      <c r="AF10" s="7">
        <v>19</v>
      </c>
      <c r="AG10" s="7">
        <v>0</v>
      </c>
      <c r="AH10" s="7">
        <v>20</v>
      </c>
      <c r="AI10" s="7"/>
      <c r="AJ10" s="37">
        <f t="shared" si="8"/>
        <v>77</v>
      </c>
      <c r="AK10" s="6">
        <v>1</v>
      </c>
      <c r="AL10" s="6">
        <f t="shared" si="9"/>
        <v>94</v>
      </c>
      <c r="AM10" s="6">
        <v>1</v>
      </c>
      <c r="AN10" s="6">
        <f t="shared" si="10"/>
        <v>110</v>
      </c>
      <c r="AO10" s="6">
        <v>1</v>
      </c>
      <c r="AQ10" s="6">
        <v>1110</v>
      </c>
      <c r="AS10" s="6">
        <v>1</v>
      </c>
      <c r="AT10" s="7" t="str">
        <v>William Giles</v>
      </c>
    </row>
    <row r="11" spans="1:47">
      <c r="A11" s="28" t="s">
        <v>144</v>
      </c>
      <c r="B11" s="27"/>
      <c r="C11" s="29">
        <v>33.5</v>
      </c>
      <c r="D11" s="7">
        <f t="shared" si="0"/>
        <v>5</v>
      </c>
      <c r="F11" s="30">
        <v>36.5</v>
      </c>
      <c r="G11" s="7">
        <f t="shared" si="1"/>
        <v>18</v>
      </c>
      <c r="I11" s="30" t="s">
        <v>6</v>
      </c>
      <c r="J11" s="7" t="str">
        <f t="shared" si="2"/>
        <v/>
      </c>
      <c r="L11" s="30">
        <v>36.5</v>
      </c>
      <c r="M11" s="7">
        <f t="shared" si="3"/>
        <v>7</v>
      </c>
      <c r="O11" s="30">
        <v>47.5</v>
      </c>
      <c r="P11" s="7">
        <f t="shared" si="4"/>
        <v>4</v>
      </c>
      <c r="Q11" s="8"/>
      <c r="R11" s="30">
        <v>25.5</v>
      </c>
      <c r="S11" s="7">
        <f t="shared" si="5"/>
        <v>17</v>
      </c>
      <c r="T11" s="8"/>
      <c r="U11" s="30">
        <v>31.5</v>
      </c>
      <c r="V11" s="7">
        <f t="shared" si="6"/>
        <v>8</v>
      </c>
      <c r="W11" s="8"/>
      <c r="X11" s="30">
        <v>23.5</v>
      </c>
      <c r="Y11" s="7">
        <f t="shared" si="7"/>
        <v>19</v>
      </c>
      <c r="Z11" s="8"/>
      <c r="AA11" s="7">
        <v>5</v>
      </c>
      <c r="AB11" s="7">
        <v>18</v>
      </c>
      <c r="AC11" s="7">
        <v>0</v>
      </c>
      <c r="AD11" s="7">
        <v>7</v>
      </c>
      <c r="AE11" s="7">
        <v>4</v>
      </c>
      <c r="AF11" s="7">
        <v>17</v>
      </c>
      <c r="AG11" s="7">
        <v>8</v>
      </c>
      <c r="AH11" s="7">
        <v>19</v>
      </c>
      <c r="AI11" s="7"/>
      <c r="AJ11" s="37">
        <f t="shared" si="8"/>
        <v>62</v>
      </c>
      <c r="AK11" s="6">
        <v>9</v>
      </c>
      <c r="AL11" s="6">
        <f t="shared" si="9"/>
        <v>69</v>
      </c>
      <c r="AM11" s="6">
        <v>9</v>
      </c>
      <c r="AN11" s="6">
        <f t="shared" si="10"/>
        <v>74</v>
      </c>
      <c r="AO11" s="6">
        <v>9</v>
      </c>
      <c r="AQ11" s="6">
        <v>9990</v>
      </c>
      <c r="AS11" s="6">
        <v>9</v>
      </c>
      <c r="AT11" s="7" t="str">
        <v>Dan Goss</v>
      </c>
    </row>
    <row r="12" spans="1:47">
      <c r="A12" s="28" t="s">
        <v>145</v>
      </c>
      <c r="B12" s="27"/>
      <c r="C12" s="29" t="s">
        <v>162</v>
      </c>
      <c r="D12" s="7" t="str">
        <f t="shared" si="0"/>
        <v/>
      </c>
      <c r="F12" s="30">
        <v>36.5</v>
      </c>
      <c r="G12" s="7">
        <f t="shared" si="1"/>
        <v>18</v>
      </c>
      <c r="I12" s="30" t="s">
        <v>6</v>
      </c>
      <c r="J12" s="7" t="str">
        <f t="shared" si="2"/>
        <v/>
      </c>
      <c r="L12" s="30" t="s">
        <v>6</v>
      </c>
      <c r="M12" s="7" t="str">
        <f t="shared" si="3"/>
        <v/>
      </c>
      <c r="O12" s="35" t="s">
        <v>6</v>
      </c>
      <c r="P12" s="7" t="str">
        <f t="shared" si="4"/>
        <v/>
      </c>
      <c r="Q12" s="8"/>
      <c r="R12" s="105" t="s">
        <v>6</v>
      </c>
      <c r="S12" s="7" t="str">
        <f t="shared" si="5"/>
        <v/>
      </c>
      <c r="T12" s="8"/>
      <c r="U12" s="35" t="s">
        <v>6</v>
      </c>
      <c r="V12" s="7" t="str">
        <f t="shared" si="6"/>
        <v/>
      </c>
      <c r="W12" s="8"/>
      <c r="X12" s="35" t="s">
        <v>6</v>
      </c>
      <c r="Y12" s="7" t="str">
        <f t="shared" si="7"/>
        <v/>
      </c>
      <c r="Z12" s="8"/>
      <c r="AA12" s="7">
        <v>0</v>
      </c>
      <c r="AB12" s="7">
        <v>18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7">
        <f t="shared" si="8"/>
        <v>18</v>
      </c>
      <c r="AK12" s="6">
        <v>22</v>
      </c>
      <c r="AL12" s="6">
        <f t="shared" si="9"/>
        <v>18</v>
      </c>
      <c r="AM12" s="6">
        <v>22</v>
      </c>
      <c r="AN12" s="6">
        <f t="shared" si="10"/>
        <v>18</v>
      </c>
      <c r="AO12" s="6">
        <v>22</v>
      </c>
      <c r="AQ12" s="6">
        <v>24420</v>
      </c>
      <c r="AS12" s="6">
        <v>22</v>
      </c>
      <c r="AT12" s="7" t="str">
        <v>Marc Harburn</v>
      </c>
    </row>
    <row r="13" spans="1:47" ht="12" customHeight="1">
      <c r="A13" s="28" t="s">
        <v>146</v>
      </c>
      <c r="B13" s="27"/>
      <c r="C13" s="29">
        <v>33</v>
      </c>
      <c r="D13" s="7">
        <f t="shared" si="0"/>
        <v>10</v>
      </c>
      <c r="F13" s="30">
        <v>39</v>
      </c>
      <c r="G13" s="7">
        <f t="shared" si="1"/>
        <v>15</v>
      </c>
      <c r="I13" s="31" t="s">
        <v>6</v>
      </c>
      <c r="J13" s="7" t="str">
        <f t="shared" si="2"/>
        <v/>
      </c>
      <c r="L13" s="31">
        <v>37.5</v>
      </c>
      <c r="M13" s="7">
        <f t="shared" si="3"/>
        <v>6</v>
      </c>
      <c r="O13" s="30">
        <v>42</v>
      </c>
      <c r="P13" s="7">
        <f t="shared" si="4"/>
        <v>9</v>
      </c>
      <c r="Q13" s="8"/>
      <c r="R13" s="105" t="s">
        <v>6</v>
      </c>
      <c r="S13" s="7" t="str">
        <f t="shared" si="5"/>
        <v/>
      </c>
      <c r="T13" s="8"/>
      <c r="U13" s="30">
        <v>25</v>
      </c>
      <c r="V13" s="7">
        <f t="shared" si="6"/>
        <v>17</v>
      </c>
      <c r="W13" s="8"/>
      <c r="X13" s="30">
        <v>30</v>
      </c>
      <c r="Y13" s="7">
        <f t="shared" si="7"/>
        <v>13</v>
      </c>
      <c r="Z13" s="8"/>
      <c r="AA13" s="7">
        <v>10</v>
      </c>
      <c r="AB13" s="7">
        <v>15</v>
      </c>
      <c r="AC13" s="7">
        <v>0</v>
      </c>
      <c r="AD13" s="7">
        <v>6</v>
      </c>
      <c r="AE13" s="7">
        <v>9</v>
      </c>
      <c r="AF13" s="7">
        <v>0</v>
      </c>
      <c r="AG13" s="7">
        <v>17</v>
      </c>
      <c r="AH13" s="7">
        <v>13</v>
      </c>
      <c r="AI13" s="7"/>
      <c r="AJ13" s="37">
        <f t="shared" si="8"/>
        <v>55</v>
      </c>
      <c r="AK13" s="6">
        <v>10</v>
      </c>
      <c r="AL13" s="6">
        <f t="shared" si="9"/>
        <v>64</v>
      </c>
      <c r="AM13" s="6">
        <v>11</v>
      </c>
      <c r="AN13" s="6">
        <f t="shared" si="10"/>
        <v>70</v>
      </c>
      <c r="AO13" s="6">
        <v>11</v>
      </c>
      <c r="AQ13" s="6">
        <v>11210</v>
      </c>
      <c r="AS13" s="6">
        <v>11</v>
      </c>
      <c r="AT13" s="7" t="str">
        <v>Lloyd Jones</v>
      </c>
    </row>
    <row r="14" spans="1:47">
      <c r="A14" s="28" t="s">
        <v>147</v>
      </c>
      <c r="B14" s="27"/>
      <c r="C14" s="29">
        <v>25</v>
      </c>
      <c r="D14" s="7">
        <f t="shared" si="0"/>
        <v>20</v>
      </c>
      <c r="F14" s="30">
        <v>39</v>
      </c>
      <c r="G14" s="7">
        <f t="shared" si="1"/>
        <v>15</v>
      </c>
      <c r="I14" s="30">
        <v>27.5</v>
      </c>
      <c r="J14" s="7">
        <f t="shared" si="2"/>
        <v>16</v>
      </c>
      <c r="L14" s="30">
        <v>31.5</v>
      </c>
      <c r="M14" s="7">
        <f t="shared" si="3"/>
        <v>14</v>
      </c>
      <c r="O14" s="30">
        <v>42</v>
      </c>
      <c r="P14" s="7">
        <f t="shared" si="4"/>
        <v>9</v>
      </c>
      <c r="Q14" s="8"/>
      <c r="R14" s="31">
        <v>26.5</v>
      </c>
      <c r="S14" s="7">
        <f t="shared" si="5"/>
        <v>16</v>
      </c>
      <c r="T14" s="8"/>
      <c r="U14" s="30">
        <v>25.5</v>
      </c>
      <c r="V14" s="7">
        <f t="shared" si="6"/>
        <v>16</v>
      </c>
      <c r="W14" s="8"/>
      <c r="X14" s="30">
        <v>32.5</v>
      </c>
      <c r="Y14" s="7">
        <f t="shared" si="7"/>
        <v>12</v>
      </c>
      <c r="Z14" s="8"/>
      <c r="AA14" s="7">
        <v>20</v>
      </c>
      <c r="AB14" s="7">
        <v>15</v>
      </c>
      <c r="AC14" s="7">
        <v>16</v>
      </c>
      <c r="AD14" s="7">
        <v>14</v>
      </c>
      <c r="AE14" s="7">
        <v>9</v>
      </c>
      <c r="AF14" s="7">
        <v>16</v>
      </c>
      <c r="AG14" s="7">
        <v>16</v>
      </c>
      <c r="AH14" s="7">
        <v>12</v>
      </c>
      <c r="AI14" s="7"/>
      <c r="AJ14" s="37">
        <f t="shared" si="8"/>
        <v>68</v>
      </c>
      <c r="AK14" s="6">
        <v>5</v>
      </c>
      <c r="AL14" s="6">
        <f t="shared" si="9"/>
        <v>83</v>
      </c>
      <c r="AM14" s="6">
        <v>4</v>
      </c>
      <c r="AN14" s="6">
        <f t="shared" si="10"/>
        <v>97</v>
      </c>
      <c r="AO14" s="6">
        <v>3</v>
      </c>
      <c r="AQ14" s="6">
        <v>5430</v>
      </c>
      <c r="AS14" s="6">
        <v>5</v>
      </c>
      <c r="AT14" s="7" t="str">
        <v>Jack Kerslake</v>
      </c>
    </row>
    <row r="15" spans="1:47">
      <c r="A15" s="28" t="s">
        <v>148</v>
      </c>
      <c r="B15" s="27"/>
      <c r="C15" s="29">
        <v>35</v>
      </c>
      <c r="D15" s="7">
        <f t="shared" si="0"/>
        <v>3</v>
      </c>
      <c r="F15" s="30">
        <v>41.5</v>
      </c>
      <c r="G15" s="7">
        <f t="shared" si="1"/>
        <v>11</v>
      </c>
      <c r="I15" s="30">
        <v>27.5</v>
      </c>
      <c r="J15" s="7">
        <f t="shared" si="2"/>
        <v>16</v>
      </c>
      <c r="L15" s="30" t="s">
        <v>6</v>
      </c>
      <c r="M15" s="7" t="str">
        <f t="shared" si="3"/>
        <v/>
      </c>
      <c r="O15" s="30">
        <v>30</v>
      </c>
      <c r="P15" s="7">
        <f t="shared" si="4"/>
        <v>19</v>
      </c>
      <c r="Q15" s="8"/>
      <c r="R15" s="105" t="s">
        <v>6</v>
      </c>
      <c r="S15" s="7" t="str">
        <f t="shared" si="5"/>
        <v/>
      </c>
      <c r="T15" s="8"/>
      <c r="U15" s="30">
        <v>29.5</v>
      </c>
      <c r="V15" s="7">
        <f t="shared" si="6"/>
        <v>9</v>
      </c>
      <c r="W15" s="8"/>
      <c r="X15" s="35" t="s">
        <v>6</v>
      </c>
      <c r="Y15" s="7" t="str">
        <f t="shared" si="7"/>
        <v/>
      </c>
      <c r="Z15" s="8"/>
      <c r="AA15" s="7">
        <v>3</v>
      </c>
      <c r="AB15" s="7">
        <v>11</v>
      </c>
      <c r="AC15" s="7">
        <v>16</v>
      </c>
      <c r="AD15" s="7">
        <v>0</v>
      </c>
      <c r="AE15" s="7">
        <v>19</v>
      </c>
      <c r="AF15" s="7">
        <v>0</v>
      </c>
      <c r="AG15" s="7">
        <v>9</v>
      </c>
      <c r="AH15" s="7">
        <v>0</v>
      </c>
      <c r="AI15" s="7"/>
      <c r="AJ15" s="37">
        <f t="shared" si="8"/>
        <v>55</v>
      </c>
      <c r="AK15" s="6">
        <v>10</v>
      </c>
      <c r="AL15" s="6">
        <f t="shared" si="9"/>
        <v>58</v>
      </c>
      <c r="AM15" s="6">
        <v>14</v>
      </c>
      <c r="AN15" s="6">
        <f t="shared" si="10"/>
        <v>58</v>
      </c>
      <c r="AO15" s="6">
        <v>15</v>
      </c>
      <c r="AQ15" s="6">
        <v>11550</v>
      </c>
      <c r="AS15" s="6">
        <v>12</v>
      </c>
      <c r="AT15" s="7" t="str">
        <v>Kieran Laird</v>
      </c>
    </row>
    <row r="16" spans="1:47">
      <c r="A16" s="28" t="s">
        <v>149</v>
      </c>
      <c r="B16" s="27"/>
      <c r="C16" s="29">
        <v>33</v>
      </c>
      <c r="D16" s="7">
        <f t="shared" si="0"/>
        <v>10</v>
      </c>
      <c r="F16" s="35" t="s">
        <v>6</v>
      </c>
      <c r="G16" s="7" t="str">
        <f t="shared" si="1"/>
        <v/>
      </c>
      <c r="I16" s="30">
        <v>32</v>
      </c>
      <c r="J16" s="7">
        <f t="shared" si="2"/>
        <v>10</v>
      </c>
      <c r="L16" s="30">
        <v>39</v>
      </c>
      <c r="M16" s="7">
        <f t="shared" si="3"/>
        <v>5</v>
      </c>
      <c r="O16" s="30" t="s">
        <v>6</v>
      </c>
      <c r="P16" s="7" t="str">
        <f t="shared" si="4"/>
        <v/>
      </c>
      <c r="Q16" s="8"/>
      <c r="R16" s="35" t="s">
        <v>6</v>
      </c>
      <c r="S16" s="7" t="str">
        <f t="shared" si="5"/>
        <v/>
      </c>
      <c r="T16" s="8"/>
      <c r="U16" s="30">
        <v>35</v>
      </c>
      <c r="V16" s="7">
        <f t="shared" si="6"/>
        <v>6</v>
      </c>
      <c r="W16" s="8"/>
      <c r="X16" s="35" t="s">
        <v>6</v>
      </c>
      <c r="Y16" s="7" t="str">
        <f t="shared" si="7"/>
        <v/>
      </c>
      <c r="Z16" s="8"/>
      <c r="AA16" s="7">
        <v>10</v>
      </c>
      <c r="AB16" s="7">
        <v>0</v>
      </c>
      <c r="AC16" s="7">
        <v>10</v>
      </c>
      <c r="AD16" s="7">
        <v>5</v>
      </c>
      <c r="AE16" s="7">
        <v>0</v>
      </c>
      <c r="AF16" s="7">
        <v>0</v>
      </c>
      <c r="AG16" s="7">
        <v>6</v>
      </c>
      <c r="AH16" s="7">
        <v>0</v>
      </c>
      <c r="AI16" s="7"/>
      <c r="AJ16" s="37">
        <f t="shared" si="8"/>
        <v>31</v>
      </c>
      <c r="AK16" s="6">
        <v>19</v>
      </c>
      <c r="AL16" s="6">
        <f t="shared" si="9"/>
        <v>31</v>
      </c>
      <c r="AM16" s="6">
        <v>19</v>
      </c>
      <c r="AN16" s="6">
        <f t="shared" si="10"/>
        <v>31</v>
      </c>
      <c r="AO16" s="6">
        <v>19</v>
      </c>
      <c r="AQ16" s="6">
        <v>21090</v>
      </c>
      <c r="AS16" s="6">
        <v>19</v>
      </c>
      <c r="AT16" s="7" t="str">
        <v>Austin Marsh</v>
      </c>
    </row>
    <row r="17" spans="1:46">
      <c r="A17" s="28" t="s">
        <v>150</v>
      </c>
      <c r="C17" s="29" t="s">
        <v>162</v>
      </c>
      <c r="D17" s="7" t="str">
        <f t="shared" si="0"/>
        <v/>
      </c>
      <c r="F17" s="35" t="s">
        <v>6</v>
      </c>
      <c r="G17" s="7" t="str">
        <f t="shared" si="1"/>
        <v/>
      </c>
      <c r="I17" s="30" t="s">
        <v>6</v>
      </c>
      <c r="J17" s="7" t="str">
        <f t="shared" si="2"/>
        <v/>
      </c>
      <c r="L17" s="30">
        <v>28.5</v>
      </c>
      <c r="M17" s="7">
        <f t="shared" si="3"/>
        <v>18</v>
      </c>
      <c r="O17" s="30">
        <v>33.5</v>
      </c>
      <c r="P17" s="7">
        <f t="shared" si="4"/>
        <v>17</v>
      </c>
      <c r="Q17" s="8"/>
      <c r="R17" s="30">
        <v>21.5</v>
      </c>
      <c r="S17" s="7">
        <f t="shared" si="5"/>
        <v>20</v>
      </c>
      <c r="T17" s="8"/>
      <c r="U17" s="30">
        <v>20.5</v>
      </c>
      <c r="V17" s="7">
        <f t="shared" si="6"/>
        <v>18</v>
      </c>
      <c r="W17" s="8"/>
      <c r="X17" s="30">
        <v>26.5</v>
      </c>
      <c r="Y17" s="7">
        <f t="shared" si="7"/>
        <v>17</v>
      </c>
      <c r="Z17" s="8"/>
      <c r="AA17" s="7">
        <v>0</v>
      </c>
      <c r="AB17" s="7">
        <v>0</v>
      </c>
      <c r="AC17" s="7">
        <v>0</v>
      </c>
      <c r="AD17" s="7">
        <v>18</v>
      </c>
      <c r="AE17" s="7">
        <v>17</v>
      </c>
      <c r="AF17" s="7">
        <v>20</v>
      </c>
      <c r="AG17" s="7">
        <v>18</v>
      </c>
      <c r="AH17" s="7">
        <v>17</v>
      </c>
      <c r="AI17" s="7"/>
      <c r="AJ17" s="37">
        <f t="shared" si="8"/>
        <v>73</v>
      </c>
      <c r="AK17" s="6">
        <v>2</v>
      </c>
      <c r="AL17" s="6">
        <f t="shared" si="9"/>
        <v>90</v>
      </c>
      <c r="AM17" s="6">
        <v>2</v>
      </c>
      <c r="AN17" s="6">
        <f t="shared" si="10"/>
        <v>90</v>
      </c>
      <c r="AO17" s="6">
        <v>6</v>
      </c>
      <c r="AQ17" s="6">
        <v>2260</v>
      </c>
      <c r="AS17" s="6">
        <v>2</v>
      </c>
      <c r="AT17" s="7" t="str">
        <v>Gus Moxon</v>
      </c>
    </row>
    <row r="18" spans="1:46">
      <c r="A18" s="28" t="s">
        <v>151</v>
      </c>
      <c r="B18" s="27"/>
      <c r="C18" s="29">
        <v>27.5</v>
      </c>
      <c r="D18" s="7">
        <f t="shared" si="0"/>
        <v>17</v>
      </c>
      <c r="F18" s="35" t="s">
        <v>6</v>
      </c>
      <c r="G18" s="7" t="str">
        <f t="shared" si="1"/>
        <v/>
      </c>
      <c r="I18" s="31">
        <v>23.5</v>
      </c>
      <c r="J18" s="7">
        <f t="shared" si="2"/>
        <v>20</v>
      </c>
      <c r="L18" s="31">
        <v>32.5</v>
      </c>
      <c r="M18" s="7">
        <f t="shared" si="3"/>
        <v>12</v>
      </c>
      <c r="O18" s="30">
        <v>35</v>
      </c>
      <c r="P18" s="7">
        <f t="shared" si="4"/>
        <v>15</v>
      </c>
      <c r="Q18" s="8"/>
      <c r="R18" s="31">
        <v>29</v>
      </c>
      <c r="S18" s="7">
        <f t="shared" si="5"/>
        <v>9</v>
      </c>
      <c r="T18" s="8"/>
      <c r="U18" s="30">
        <v>26</v>
      </c>
      <c r="V18" s="7">
        <f t="shared" si="6"/>
        <v>15</v>
      </c>
      <c r="W18" s="8"/>
      <c r="X18" s="30">
        <v>33</v>
      </c>
      <c r="Y18" s="7">
        <f t="shared" si="7"/>
        <v>11</v>
      </c>
      <c r="Z18" s="8"/>
      <c r="AA18" s="7">
        <v>17</v>
      </c>
      <c r="AB18" s="7">
        <v>0</v>
      </c>
      <c r="AC18" s="7">
        <v>20</v>
      </c>
      <c r="AD18" s="7">
        <v>12</v>
      </c>
      <c r="AE18" s="7">
        <v>15</v>
      </c>
      <c r="AF18" s="7">
        <v>9</v>
      </c>
      <c r="AG18" s="7">
        <v>15</v>
      </c>
      <c r="AH18" s="7">
        <v>11</v>
      </c>
      <c r="AI18" s="7"/>
      <c r="AJ18" s="37">
        <f t="shared" si="8"/>
        <v>67</v>
      </c>
      <c r="AK18" s="6">
        <v>6</v>
      </c>
      <c r="AL18" s="6">
        <f t="shared" si="9"/>
        <v>79</v>
      </c>
      <c r="AM18" s="6">
        <v>7</v>
      </c>
      <c r="AN18" s="6">
        <f t="shared" si="10"/>
        <v>90</v>
      </c>
      <c r="AO18" s="6">
        <v>6</v>
      </c>
      <c r="AQ18" s="6">
        <v>6760</v>
      </c>
      <c r="AS18" s="6">
        <v>6</v>
      </c>
      <c r="AT18" s="7" t="str">
        <v>Jack Pallister</v>
      </c>
    </row>
    <row r="19" spans="1:46">
      <c r="A19" s="28" t="s">
        <v>153</v>
      </c>
      <c r="B19" s="27"/>
      <c r="C19" s="29">
        <v>33</v>
      </c>
      <c r="D19" s="7">
        <f t="shared" si="0"/>
        <v>10</v>
      </c>
      <c r="F19" s="35" t="s">
        <v>6</v>
      </c>
      <c r="G19" s="7" t="str">
        <f t="shared" si="1"/>
        <v/>
      </c>
      <c r="I19" s="30">
        <v>28</v>
      </c>
      <c r="J19" s="7">
        <f t="shared" si="2"/>
        <v>14</v>
      </c>
      <c r="L19" s="30">
        <v>35.5</v>
      </c>
      <c r="M19" s="7">
        <f t="shared" si="3"/>
        <v>9</v>
      </c>
      <c r="O19" s="30">
        <v>46</v>
      </c>
      <c r="P19" s="7">
        <f t="shared" si="4"/>
        <v>5</v>
      </c>
      <c r="Q19" s="8"/>
      <c r="R19" s="35" t="s">
        <v>6</v>
      </c>
      <c r="S19" s="7" t="str">
        <f t="shared" si="5"/>
        <v/>
      </c>
      <c r="T19" s="8"/>
      <c r="U19" s="35" t="s">
        <v>6</v>
      </c>
      <c r="V19" s="7" t="str">
        <f t="shared" si="6"/>
        <v/>
      </c>
      <c r="W19" s="8"/>
      <c r="X19" s="30">
        <v>36</v>
      </c>
      <c r="Y19" s="7">
        <f t="shared" si="7"/>
        <v>7</v>
      </c>
      <c r="Z19" s="8"/>
      <c r="AA19" s="7">
        <v>10</v>
      </c>
      <c r="AB19" s="7">
        <v>0</v>
      </c>
      <c r="AC19" s="7">
        <v>14</v>
      </c>
      <c r="AD19" s="7">
        <v>9</v>
      </c>
      <c r="AE19" s="7">
        <v>5</v>
      </c>
      <c r="AF19" s="7">
        <v>0</v>
      </c>
      <c r="AG19" s="7">
        <v>0</v>
      </c>
      <c r="AH19" s="7">
        <v>7</v>
      </c>
      <c r="AI19" s="7"/>
      <c r="AJ19" s="37">
        <f t="shared" si="8"/>
        <v>40</v>
      </c>
      <c r="AK19" s="6">
        <v>18</v>
      </c>
      <c r="AL19" s="6">
        <f t="shared" si="9"/>
        <v>45</v>
      </c>
      <c r="AM19" s="6">
        <v>18</v>
      </c>
      <c r="AN19" s="6">
        <f t="shared" si="10"/>
        <v>45</v>
      </c>
      <c r="AO19" s="6">
        <v>18</v>
      </c>
      <c r="AQ19" s="6">
        <v>19980</v>
      </c>
      <c r="AS19" s="6">
        <v>18</v>
      </c>
      <c r="AT19" s="7" t="str">
        <v>Erik Skalberg</v>
      </c>
    </row>
    <row r="20" spans="1:46">
      <c r="A20" s="28" t="s">
        <v>155</v>
      </c>
      <c r="B20" s="27"/>
      <c r="C20" s="29" t="s">
        <v>162</v>
      </c>
      <c r="D20" s="7" t="str">
        <f t="shared" si="0"/>
        <v/>
      </c>
      <c r="F20" s="30">
        <v>34</v>
      </c>
      <c r="G20" s="7">
        <f t="shared" si="1"/>
        <v>20</v>
      </c>
      <c r="I20" s="30">
        <v>40</v>
      </c>
      <c r="J20" s="7">
        <f t="shared" si="2"/>
        <v>8</v>
      </c>
      <c r="L20" s="30">
        <v>40</v>
      </c>
      <c r="M20" s="7">
        <f t="shared" si="3"/>
        <v>4</v>
      </c>
      <c r="O20" s="30">
        <v>36</v>
      </c>
      <c r="P20" s="7">
        <f t="shared" si="4"/>
        <v>13</v>
      </c>
      <c r="Q20" s="8"/>
      <c r="R20" s="31">
        <v>28</v>
      </c>
      <c r="S20" s="7">
        <f t="shared" si="5"/>
        <v>11</v>
      </c>
      <c r="T20" s="8"/>
      <c r="U20" s="35">
        <v>28</v>
      </c>
      <c r="V20" s="7">
        <f t="shared" si="6"/>
        <v>11</v>
      </c>
      <c r="W20" s="8"/>
      <c r="X20" s="35">
        <v>33</v>
      </c>
      <c r="Y20" s="7">
        <f t="shared" si="7"/>
        <v>11</v>
      </c>
      <c r="Z20" s="8"/>
      <c r="AA20" s="7">
        <v>0</v>
      </c>
      <c r="AB20" s="7">
        <v>20</v>
      </c>
      <c r="AC20" s="7">
        <v>8</v>
      </c>
      <c r="AD20" s="7">
        <v>4</v>
      </c>
      <c r="AE20" s="7">
        <v>13</v>
      </c>
      <c r="AF20" s="7">
        <v>11</v>
      </c>
      <c r="AG20" s="7">
        <v>11</v>
      </c>
      <c r="AH20" s="7">
        <v>11</v>
      </c>
      <c r="AI20" s="7"/>
      <c r="AJ20" s="37">
        <f t="shared" si="8"/>
        <v>55</v>
      </c>
      <c r="AK20" s="6">
        <v>10</v>
      </c>
      <c r="AL20" s="6">
        <f t="shared" si="9"/>
        <v>66</v>
      </c>
      <c r="AM20" s="6">
        <v>10</v>
      </c>
      <c r="AN20" s="6">
        <f t="shared" si="10"/>
        <v>74</v>
      </c>
      <c r="AO20" s="6">
        <v>9</v>
      </c>
      <c r="AQ20" s="6">
        <v>11090</v>
      </c>
      <c r="AS20" s="6">
        <v>10</v>
      </c>
      <c r="AT20" s="7" t="str">
        <v>Mitch Stanfield</v>
      </c>
    </row>
    <row r="21" spans="1:46">
      <c r="A21" s="28" t="s">
        <v>156</v>
      </c>
      <c r="B21" s="27"/>
      <c r="C21" s="30">
        <v>33</v>
      </c>
      <c r="D21" s="7">
        <f t="shared" si="0"/>
        <v>10</v>
      </c>
      <c r="F21" s="30">
        <v>42</v>
      </c>
      <c r="G21" s="7">
        <f t="shared" si="1"/>
        <v>10</v>
      </c>
      <c r="I21" s="30">
        <v>30</v>
      </c>
      <c r="J21" s="7">
        <f t="shared" si="2"/>
        <v>11</v>
      </c>
      <c r="L21" s="30">
        <v>34.5</v>
      </c>
      <c r="M21" s="7">
        <f t="shared" si="3"/>
        <v>10</v>
      </c>
      <c r="O21" s="30">
        <v>37.5</v>
      </c>
      <c r="P21" s="7">
        <f t="shared" si="4"/>
        <v>12</v>
      </c>
      <c r="Q21" s="8"/>
      <c r="R21" s="30">
        <v>27.5</v>
      </c>
      <c r="S21" s="7">
        <f t="shared" si="5"/>
        <v>14</v>
      </c>
      <c r="T21" s="8"/>
      <c r="U21" s="30">
        <v>27</v>
      </c>
      <c r="V21" s="7">
        <f t="shared" si="6"/>
        <v>13</v>
      </c>
      <c r="W21" s="8"/>
      <c r="X21" s="35">
        <v>33.5</v>
      </c>
      <c r="Y21" s="7">
        <f t="shared" si="7"/>
        <v>8</v>
      </c>
      <c r="Z21" s="8"/>
      <c r="AA21" s="7">
        <v>10</v>
      </c>
      <c r="AB21" s="7">
        <v>10</v>
      </c>
      <c r="AC21" s="7">
        <v>11</v>
      </c>
      <c r="AD21" s="7">
        <v>10</v>
      </c>
      <c r="AE21" s="7">
        <v>12</v>
      </c>
      <c r="AF21" s="7">
        <v>14</v>
      </c>
      <c r="AG21" s="7">
        <v>13</v>
      </c>
      <c r="AH21" s="7">
        <v>8</v>
      </c>
      <c r="AI21" s="7"/>
      <c r="AJ21" s="37">
        <f t="shared" si="8"/>
        <v>50</v>
      </c>
      <c r="AK21" s="6">
        <v>15</v>
      </c>
      <c r="AL21" s="6">
        <f t="shared" si="9"/>
        <v>60</v>
      </c>
      <c r="AM21" s="6">
        <v>12</v>
      </c>
      <c r="AN21" s="6">
        <f t="shared" si="10"/>
        <v>70</v>
      </c>
      <c r="AO21" s="6">
        <v>11</v>
      </c>
      <c r="AQ21" s="6">
        <v>16310</v>
      </c>
      <c r="AS21" s="6">
        <v>15</v>
      </c>
      <c r="AT21" s="7" t="str">
        <v>Oliver Tanner</v>
      </c>
    </row>
    <row r="22" spans="1:46">
      <c r="A22" s="34" t="s">
        <v>158</v>
      </c>
      <c r="C22" s="30">
        <v>33</v>
      </c>
      <c r="D22" s="7">
        <f t="shared" si="0"/>
        <v>10</v>
      </c>
      <c r="F22" s="30">
        <v>40</v>
      </c>
      <c r="G22" s="7">
        <f t="shared" si="1"/>
        <v>12</v>
      </c>
      <c r="I22" s="30">
        <v>33</v>
      </c>
      <c r="J22" s="7">
        <f t="shared" si="2"/>
        <v>9</v>
      </c>
      <c r="L22" s="30">
        <v>33</v>
      </c>
      <c r="M22" s="7">
        <f t="shared" si="3"/>
        <v>11</v>
      </c>
      <c r="O22" s="30">
        <v>43</v>
      </c>
      <c r="P22" s="7">
        <f t="shared" si="4"/>
        <v>7</v>
      </c>
      <c r="Q22" s="8"/>
      <c r="R22" s="30">
        <v>32</v>
      </c>
      <c r="S22" s="7">
        <f t="shared" si="5"/>
        <v>8</v>
      </c>
      <c r="T22" s="8"/>
      <c r="U22" s="35" t="s">
        <v>6</v>
      </c>
      <c r="V22" s="7" t="str">
        <f t="shared" si="6"/>
        <v/>
      </c>
      <c r="W22" s="8"/>
      <c r="X22" s="35" t="s">
        <v>6</v>
      </c>
      <c r="Y22" s="7" t="str">
        <f t="shared" si="7"/>
        <v/>
      </c>
      <c r="Z22" s="8"/>
      <c r="AA22" s="7">
        <v>10</v>
      </c>
      <c r="AB22" s="7">
        <v>12</v>
      </c>
      <c r="AC22" s="7">
        <v>9</v>
      </c>
      <c r="AD22" s="7">
        <v>11</v>
      </c>
      <c r="AE22" s="7">
        <v>7</v>
      </c>
      <c r="AF22" s="7">
        <v>8</v>
      </c>
      <c r="AG22" s="7">
        <v>0</v>
      </c>
      <c r="AH22" s="7">
        <v>0</v>
      </c>
      <c r="AI22" s="7"/>
      <c r="AJ22" s="37">
        <f t="shared" si="8"/>
        <v>42</v>
      </c>
      <c r="AK22" s="6">
        <v>17</v>
      </c>
      <c r="AL22" s="6">
        <f t="shared" si="9"/>
        <v>50</v>
      </c>
      <c r="AM22" s="6">
        <v>17</v>
      </c>
      <c r="AN22" s="6">
        <f t="shared" si="10"/>
        <v>57</v>
      </c>
      <c r="AO22" s="6">
        <v>16</v>
      </c>
      <c r="AQ22" s="6">
        <v>18860</v>
      </c>
      <c r="AS22" s="6">
        <v>17</v>
      </c>
      <c r="AT22" s="7" t="str">
        <v>Jack Wells</v>
      </c>
    </row>
    <row r="23" spans="1:46">
      <c r="A23" s="34" t="s">
        <v>159</v>
      </c>
      <c r="C23" s="30">
        <v>26.5</v>
      </c>
      <c r="D23" s="7">
        <f t="shared" si="0"/>
        <v>18</v>
      </c>
      <c r="F23" s="35" t="s">
        <v>6</v>
      </c>
      <c r="G23" s="7" t="str">
        <f t="shared" si="1"/>
        <v/>
      </c>
      <c r="I23" s="30" t="s">
        <v>6</v>
      </c>
      <c r="J23" s="7" t="str">
        <f t="shared" si="2"/>
        <v/>
      </c>
      <c r="L23" s="30">
        <v>27.5</v>
      </c>
      <c r="M23" s="7">
        <f t="shared" si="3"/>
        <v>20</v>
      </c>
      <c r="O23" s="30" t="s">
        <v>6</v>
      </c>
      <c r="P23" s="7" t="str">
        <f t="shared" si="4"/>
        <v/>
      </c>
      <c r="R23" s="35" t="s">
        <v>6</v>
      </c>
      <c r="S23" s="7" t="str">
        <f t="shared" si="5"/>
        <v/>
      </c>
      <c r="U23" s="35" t="s">
        <v>6</v>
      </c>
      <c r="V23" s="7" t="str">
        <f t="shared" si="6"/>
        <v/>
      </c>
      <c r="X23" s="30">
        <v>27</v>
      </c>
      <c r="Y23" s="7">
        <f t="shared" si="7"/>
        <v>16</v>
      </c>
      <c r="AA23" s="9">
        <v>18</v>
      </c>
      <c r="AB23" s="9">
        <v>0</v>
      </c>
      <c r="AC23" s="9">
        <v>0</v>
      </c>
      <c r="AD23" s="9">
        <v>20</v>
      </c>
      <c r="AE23" s="9">
        <v>0</v>
      </c>
      <c r="AF23" s="9">
        <v>0</v>
      </c>
      <c r="AG23" s="9">
        <v>0</v>
      </c>
      <c r="AH23" s="9">
        <v>16</v>
      </c>
      <c r="AJ23" s="37">
        <f t="shared" si="8"/>
        <v>54</v>
      </c>
      <c r="AK23" s="6">
        <v>13</v>
      </c>
      <c r="AL23" s="6">
        <f t="shared" si="9"/>
        <v>54</v>
      </c>
      <c r="AM23" s="6">
        <v>16</v>
      </c>
      <c r="AN23" s="6">
        <f t="shared" si="10"/>
        <v>54</v>
      </c>
      <c r="AO23" s="6">
        <v>17</v>
      </c>
      <c r="AQ23" s="6">
        <v>14770</v>
      </c>
      <c r="AS23" s="6">
        <v>14</v>
      </c>
      <c r="AT23" s="9" t="str">
        <v>Jenson Bull</v>
      </c>
    </row>
    <row r="24" spans="1:46">
      <c r="A24" s="34" t="s">
        <v>64</v>
      </c>
      <c r="C24" s="30">
        <v>34.5</v>
      </c>
      <c r="D24" s="7">
        <f t="shared" si="0"/>
        <v>4</v>
      </c>
      <c r="F24" s="30">
        <v>38.5</v>
      </c>
      <c r="G24" s="7">
        <f t="shared" si="1"/>
        <v>16</v>
      </c>
      <c r="I24" s="30">
        <v>29.5</v>
      </c>
      <c r="J24" s="7">
        <f t="shared" si="2"/>
        <v>12</v>
      </c>
      <c r="L24" s="30">
        <v>30.5</v>
      </c>
      <c r="M24" s="7">
        <f t="shared" si="3"/>
        <v>15</v>
      </c>
      <c r="O24" s="30">
        <v>45</v>
      </c>
      <c r="P24" s="7">
        <f t="shared" si="4"/>
        <v>6</v>
      </c>
      <c r="R24" s="35" t="s">
        <v>6</v>
      </c>
      <c r="S24" s="7" t="str">
        <f t="shared" si="5"/>
        <v/>
      </c>
      <c r="U24" s="35" t="s">
        <v>6</v>
      </c>
      <c r="V24" s="7" t="str">
        <f t="shared" si="6"/>
        <v/>
      </c>
      <c r="X24" s="30">
        <v>33</v>
      </c>
      <c r="Y24" s="7">
        <f t="shared" si="7"/>
        <v>11</v>
      </c>
      <c r="AA24" s="9">
        <v>4</v>
      </c>
      <c r="AB24" s="9">
        <v>16</v>
      </c>
      <c r="AC24" s="9">
        <v>12</v>
      </c>
      <c r="AD24" s="9">
        <v>15</v>
      </c>
      <c r="AE24" s="9">
        <v>6</v>
      </c>
      <c r="AF24" s="9">
        <v>0</v>
      </c>
      <c r="AG24" s="9">
        <v>0</v>
      </c>
      <c r="AH24" s="9">
        <v>11</v>
      </c>
      <c r="AJ24" s="37">
        <f t="shared" si="8"/>
        <v>54</v>
      </c>
      <c r="AK24" s="6">
        <v>13</v>
      </c>
      <c r="AL24" s="6">
        <f t="shared" si="9"/>
        <v>60</v>
      </c>
      <c r="AM24" s="6">
        <v>12</v>
      </c>
      <c r="AN24" s="6">
        <f t="shared" si="10"/>
        <v>64</v>
      </c>
      <c r="AO24" s="6">
        <v>13</v>
      </c>
      <c r="AQ24" s="6">
        <v>14330</v>
      </c>
      <c r="AS24" s="6">
        <v>13</v>
      </c>
      <c r="AT24" s="9" t="str">
        <v>Callum Dance</v>
      </c>
    </row>
    <row r="25" spans="1:46">
      <c r="A25" s="34" t="s">
        <v>49</v>
      </c>
      <c r="C25" s="30">
        <v>32</v>
      </c>
      <c r="D25" s="7">
        <f t="shared" si="0"/>
        <v>11</v>
      </c>
      <c r="F25" s="35" t="s">
        <v>6</v>
      </c>
      <c r="G25" s="7" t="str">
        <f t="shared" si="1"/>
        <v/>
      </c>
      <c r="I25" s="30" t="s">
        <v>6</v>
      </c>
      <c r="J25" s="7" t="str">
        <f t="shared" si="2"/>
        <v/>
      </c>
      <c r="L25" s="30">
        <v>29</v>
      </c>
      <c r="M25" s="7">
        <f t="shared" si="3"/>
        <v>17</v>
      </c>
      <c r="O25" s="30">
        <v>32</v>
      </c>
      <c r="P25" s="7">
        <f t="shared" si="4"/>
        <v>18</v>
      </c>
      <c r="R25" s="30">
        <v>27</v>
      </c>
      <c r="S25" s="7">
        <f t="shared" si="5"/>
        <v>15</v>
      </c>
      <c r="U25" s="30">
        <v>17.5</v>
      </c>
      <c r="V25" s="7">
        <f t="shared" si="6"/>
        <v>20</v>
      </c>
      <c r="X25" s="30">
        <v>25.5</v>
      </c>
      <c r="Y25" s="7">
        <f t="shared" si="7"/>
        <v>18</v>
      </c>
      <c r="AA25" s="9">
        <v>11</v>
      </c>
      <c r="AB25" s="9">
        <v>0</v>
      </c>
      <c r="AC25" s="9">
        <v>0</v>
      </c>
      <c r="AD25" s="9">
        <v>17</v>
      </c>
      <c r="AE25" s="9">
        <v>18</v>
      </c>
      <c r="AF25" s="9">
        <v>15</v>
      </c>
      <c r="AG25" s="9">
        <v>20</v>
      </c>
      <c r="AH25" s="9">
        <v>18</v>
      </c>
      <c r="AJ25" s="37">
        <f t="shared" si="8"/>
        <v>73</v>
      </c>
      <c r="AK25" s="6">
        <v>2</v>
      </c>
      <c r="AL25" s="6">
        <f t="shared" si="9"/>
        <v>88</v>
      </c>
      <c r="AM25" s="6">
        <v>3</v>
      </c>
      <c r="AN25" s="6">
        <f t="shared" si="10"/>
        <v>99</v>
      </c>
      <c r="AO25" s="6">
        <v>2</v>
      </c>
      <c r="AQ25" s="6">
        <v>2320</v>
      </c>
      <c r="AS25" s="6">
        <v>3</v>
      </c>
      <c r="AT25" s="9" t="str">
        <v>Toby Boyde</v>
      </c>
    </row>
    <row r="26" spans="1:46">
      <c r="A26" s="34" t="s">
        <v>46</v>
      </c>
      <c r="C26" s="30">
        <v>30</v>
      </c>
      <c r="D26" s="7">
        <f t="shared" si="0"/>
        <v>14</v>
      </c>
      <c r="F26" s="35" t="s">
        <v>6</v>
      </c>
      <c r="G26" s="7" t="str">
        <f t="shared" si="1"/>
        <v/>
      </c>
      <c r="I26" s="30" t="s">
        <v>6</v>
      </c>
      <c r="J26" s="7" t="str">
        <f t="shared" si="2"/>
        <v/>
      </c>
      <c r="L26" s="30">
        <v>30</v>
      </c>
      <c r="M26" s="7">
        <f t="shared" si="3"/>
        <v>16</v>
      </c>
      <c r="O26" s="30">
        <v>34</v>
      </c>
      <c r="P26" s="7">
        <f t="shared" si="4"/>
        <v>16</v>
      </c>
      <c r="R26" s="30">
        <v>28</v>
      </c>
      <c r="S26" s="7">
        <f t="shared" si="5"/>
        <v>11</v>
      </c>
      <c r="U26" s="30">
        <v>20</v>
      </c>
      <c r="V26" s="7">
        <f t="shared" si="6"/>
        <v>19</v>
      </c>
      <c r="X26" s="30">
        <v>28</v>
      </c>
      <c r="Y26" s="7">
        <f t="shared" si="7"/>
        <v>15</v>
      </c>
      <c r="AA26" s="9">
        <v>14</v>
      </c>
      <c r="AB26" s="9">
        <v>0</v>
      </c>
      <c r="AC26" s="9">
        <v>0</v>
      </c>
      <c r="AD26" s="9">
        <v>16</v>
      </c>
      <c r="AE26" s="9">
        <v>16</v>
      </c>
      <c r="AF26" s="9">
        <v>11</v>
      </c>
      <c r="AG26" s="9">
        <v>19</v>
      </c>
      <c r="AH26" s="9">
        <v>15</v>
      </c>
      <c r="AJ26" s="37">
        <f t="shared" si="8"/>
        <v>66</v>
      </c>
      <c r="AK26" s="6">
        <v>8</v>
      </c>
      <c r="AL26" s="6">
        <f t="shared" si="9"/>
        <v>80</v>
      </c>
      <c r="AM26" s="6">
        <v>6</v>
      </c>
      <c r="AN26" s="6">
        <f t="shared" si="10"/>
        <v>91</v>
      </c>
      <c r="AO26" s="6">
        <v>5</v>
      </c>
      <c r="AQ26" s="6">
        <v>8650</v>
      </c>
      <c r="AS26" s="6">
        <v>8</v>
      </c>
      <c r="AT26" s="9" t="str">
        <v>Freddie Bunford</v>
      </c>
    </row>
    <row r="27" spans="1:46">
      <c r="A27" s="34" t="s">
        <v>168</v>
      </c>
      <c r="C27" s="30" t="s">
        <v>162</v>
      </c>
      <c r="D27" s="7" t="str">
        <f t="shared" si="0"/>
        <v/>
      </c>
      <c r="F27" s="35" t="s">
        <v>6</v>
      </c>
      <c r="G27" s="7" t="str">
        <f t="shared" si="1"/>
        <v/>
      </c>
      <c r="I27" s="30" t="s">
        <v>6</v>
      </c>
      <c r="J27" s="7" t="str">
        <f t="shared" si="2"/>
        <v/>
      </c>
      <c r="L27" s="30" t="s">
        <v>6</v>
      </c>
      <c r="M27" s="7" t="str">
        <f t="shared" si="3"/>
        <v/>
      </c>
      <c r="O27" s="35" t="s">
        <v>6</v>
      </c>
      <c r="P27" s="7" t="str">
        <f t="shared" si="4"/>
        <v/>
      </c>
      <c r="R27" s="35" t="s">
        <v>6</v>
      </c>
      <c r="S27" s="7" t="str">
        <f t="shared" si="5"/>
        <v/>
      </c>
      <c r="U27" s="35" t="s">
        <v>6</v>
      </c>
      <c r="V27" s="7" t="str">
        <f t="shared" si="6"/>
        <v/>
      </c>
      <c r="X27" s="35" t="s">
        <v>6</v>
      </c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>Ryan Hull</v>
      </c>
    </row>
    <row r="28" spans="1:46">
      <c r="A28" s="34" t="s">
        <v>169</v>
      </c>
      <c r="C28" s="30">
        <v>25</v>
      </c>
      <c r="D28" s="7">
        <f t="shared" si="0"/>
        <v>20</v>
      </c>
      <c r="F28" s="35" t="s">
        <v>6</v>
      </c>
      <c r="G28" s="7" t="str">
        <f t="shared" si="1"/>
        <v/>
      </c>
      <c r="I28" s="30">
        <v>25.5</v>
      </c>
      <c r="J28" s="7">
        <f t="shared" si="2"/>
        <v>19</v>
      </c>
      <c r="L28" s="30">
        <v>31.5</v>
      </c>
      <c r="M28" s="7">
        <f t="shared" si="3"/>
        <v>14</v>
      </c>
      <c r="O28" s="30">
        <v>40.5</v>
      </c>
      <c r="P28" s="7">
        <f t="shared" si="4"/>
        <v>10</v>
      </c>
      <c r="R28" s="35" t="s">
        <v>6</v>
      </c>
      <c r="S28" s="7" t="str">
        <f t="shared" si="5"/>
        <v/>
      </c>
      <c r="U28" s="30">
        <v>26.5</v>
      </c>
      <c r="V28" s="7">
        <f t="shared" si="6"/>
        <v>14</v>
      </c>
      <c r="X28" s="35" t="s">
        <v>6</v>
      </c>
      <c r="Y28" s="7" t="str">
        <f t="shared" si="7"/>
        <v/>
      </c>
      <c r="AA28" s="9">
        <v>20</v>
      </c>
      <c r="AB28" s="9">
        <v>0</v>
      </c>
      <c r="AC28" s="9">
        <v>19</v>
      </c>
      <c r="AD28" s="9">
        <v>14</v>
      </c>
      <c r="AE28" s="9">
        <v>10</v>
      </c>
      <c r="AF28" s="9">
        <v>0</v>
      </c>
      <c r="AG28" s="9">
        <v>14</v>
      </c>
      <c r="AH28" s="9">
        <v>0</v>
      </c>
      <c r="AJ28" s="37">
        <f t="shared" si="8"/>
        <v>67</v>
      </c>
      <c r="AK28" s="6">
        <v>6</v>
      </c>
      <c r="AL28" s="6">
        <f t="shared" si="9"/>
        <v>77</v>
      </c>
      <c r="AM28" s="6">
        <v>8</v>
      </c>
      <c r="AN28" s="6">
        <f t="shared" si="10"/>
        <v>77</v>
      </c>
      <c r="AO28" s="6">
        <v>8</v>
      </c>
      <c r="AQ28" s="6">
        <v>6880</v>
      </c>
      <c r="AS28" s="6">
        <v>7</v>
      </c>
      <c r="AT28" s="9" t="str">
        <v>Jake Moore</v>
      </c>
    </row>
    <row r="29" spans="1:46">
      <c r="A29" s="38" t="s">
        <v>78</v>
      </c>
      <c r="C29" s="35" t="s">
        <v>6</v>
      </c>
      <c r="D29" s="7" t="str">
        <f t="shared" si="0"/>
        <v/>
      </c>
      <c r="F29" s="30">
        <v>43</v>
      </c>
      <c r="G29" s="7">
        <f t="shared" si="1"/>
        <v>9</v>
      </c>
      <c r="I29" s="30" t="s">
        <v>6</v>
      </c>
      <c r="J29" s="7" t="str">
        <f t="shared" si="2"/>
        <v/>
      </c>
      <c r="L29" s="30">
        <v>36</v>
      </c>
      <c r="M29" s="7">
        <f t="shared" si="3"/>
        <v>8</v>
      </c>
      <c r="O29" s="30">
        <v>37.5</v>
      </c>
      <c r="P29" s="7">
        <f t="shared" si="4"/>
        <v>12</v>
      </c>
      <c r="R29" s="30">
        <v>25</v>
      </c>
      <c r="S29" s="7">
        <f t="shared" si="5"/>
        <v>19</v>
      </c>
      <c r="U29" s="30">
        <v>32</v>
      </c>
      <c r="V29" s="7">
        <f t="shared" si="6"/>
        <v>7</v>
      </c>
      <c r="X29" s="30">
        <v>41</v>
      </c>
      <c r="Y29" s="7">
        <f t="shared" si="7"/>
        <v>6</v>
      </c>
      <c r="AA29" s="9">
        <v>0</v>
      </c>
      <c r="AB29" s="9">
        <v>9</v>
      </c>
      <c r="AC29" s="9">
        <v>0</v>
      </c>
      <c r="AD29" s="9">
        <v>8</v>
      </c>
      <c r="AE29" s="9">
        <v>12</v>
      </c>
      <c r="AF29" s="9">
        <v>19</v>
      </c>
      <c r="AG29" s="9">
        <v>7</v>
      </c>
      <c r="AH29" s="9">
        <v>6</v>
      </c>
      <c r="AJ29" s="37">
        <f t="shared" si="8"/>
        <v>48</v>
      </c>
      <c r="AK29" s="6">
        <v>16</v>
      </c>
      <c r="AL29" s="6">
        <f t="shared" si="9"/>
        <v>55</v>
      </c>
      <c r="AM29" s="6">
        <v>15</v>
      </c>
      <c r="AN29" s="6">
        <f t="shared" si="10"/>
        <v>61</v>
      </c>
      <c r="AO29" s="6">
        <v>14</v>
      </c>
      <c r="AQ29" s="6">
        <v>17640</v>
      </c>
      <c r="AS29" s="6">
        <v>16</v>
      </c>
      <c r="AT29" s="9" t="str">
        <v>Aidan Guttridge</v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1" priority="1" stopIfTrue="1" operator="equal">
      <formula>18</formula>
    </cfRule>
    <cfRule type="cellIs" dxfId="10" priority="2" stopIfTrue="1" operator="equal">
      <formula>19</formula>
    </cfRule>
    <cfRule type="cellIs" dxfId="9" priority="3" stopIfTrue="1" operator="equal">
      <formula>20</formula>
    </cfRule>
  </conditionalFormatting>
  <conditionalFormatting sqref="E3 H3 K3 N3 Q3 T3 W3">
    <cfRule type="cellIs" dxfId="8" priority="4" stopIfTrue="1" operator="equal">
      <formula>18</formula>
    </cfRule>
    <cfRule type="cellIs" dxfId="7" priority="5" stopIfTrue="1" operator="equal">
      <formula>19</formula>
    </cfRule>
    <cfRule type="cellIs" dxfId="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workbookViewId="0">
      <selection activeCell="X7" sqref="X7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 xml:space="preserve">Div 2 h.cap Girls 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23</v>
      </c>
      <c r="D4" s="24" t="s">
        <v>24</v>
      </c>
      <c r="E4" s="25"/>
      <c r="F4" s="23" t="str">
        <f>C4</f>
        <v>Nett</v>
      </c>
      <c r="G4" s="24" t="s">
        <v>24</v>
      </c>
      <c r="H4" s="25"/>
      <c r="I4" s="23" t="str">
        <f>C4</f>
        <v>Nett</v>
      </c>
      <c r="J4" s="24" t="s">
        <v>24</v>
      </c>
      <c r="K4" s="25"/>
      <c r="L4" s="23" t="str">
        <f>C4</f>
        <v>Nett</v>
      </c>
      <c r="M4" s="24" t="s">
        <v>24</v>
      </c>
      <c r="N4" s="25"/>
      <c r="O4" s="23" t="str">
        <f>C4</f>
        <v>Nett</v>
      </c>
      <c r="P4" s="24" t="s">
        <v>24</v>
      </c>
      <c r="Q4" s="25"/>
      <c r="R4" s="23" t="str">
        <f>C4</f>
        <v>Nett</v>
      </c>
      <c r="S4" s="24" t="s">
        <v>24</v>
      </c>
      <c r="T4" s="25"/>
      <c r="U4" s="23" t="str">
        <f>C4</f>
        <v>Nett</v>
      </c>
      <c r="V4" s="24" t="s">
        <v>24</v>
      </c>
      <c r="W4" s="25"/>
      <c r="X4" s="23" t="str">
        <f>C4</f>
        <v>Nett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133</v>
      </c>
      <c r="B6" s="27"/>
      <c r="C6" s="29">
        <v>44</v>
      </c>
      <c r="D6" s="7">
        <f t="shared" ref="D6:D51" si="0">IF(AND(ISNUMBER(C6),C6&gt;0),MAX(1,IF(ISNUMBER(C6),21-RANK(C6,C$6:C$51,TRUE),0)),"")</f>
        <v>16</v>
      </c>
      <c r="F6" s="30">
        <v>43.5</v>
      </c>
      <c r="G6" s="7">
        <f t="shared" ref="G6:G51" si="1">IF(AND(ISNUMBER(F6),F6&gt;0),MAX(1,IF(ISNUMBER(F6),21-RANK(F6,F$6:F$51,TRUE),0)),"")</f>
        <v>16</v>
      </c>
      <c r="I6" s="30">
        <v>26.5</v>
      </c>
      <c r="J6" s="7">
        <f t="shared" ref="J6:J51" si="2">IF(AND(ISNUMBER(I6),I6&gt;0),MAX(1,IF(ISNUMBER(I6),21-RANK(I6,I$6:I$51,TRUE),0)),"")</f>
        <v>19</v>
      </c>
      <c r="L6" s="35" t="s">
        <v>6</v>
      </c>
      <c r="M6" s="7" t="str">
        <f t="shared" ref="M6:M51" si="3">IF(AND(ISNUMBER(L6),L6&gt;0),MAX(1,IF(ISNUMBER(L6),21-RANK(L6,L$6:L$51,TRUE),0)),"")</f>
        <v/>
      </c>
      <c r="O6" s="30">
        <v>41.5</v>
      </c>
      <c r="P6" s="7">
        <f t="shared" ref="P6:P51" si="4">IF(AND(ISNUMBER(O6),O6&gt;0),MAX(1,IF(ISNUMBER(O6),21-RANK(O6,O$6:O$51,TRUE),0)),"")</f>
        <v>16</v>
      </c>
      <c r="Q6" s="8"/>
      <c r="R6" s="35" t="s">
        <v>6</v>
      </c>
      <c r="S6" s="7" t="str">
        <f t="shared" ref="S6:S51" si="5">IF(AND(ISNUMBER(R6),R6&gt;0),MAX(1,IF(ISNUMBER(R6),21-RANK(R6,R$6:R$51,TRUE),0)),"")</f>
        <v/>
      </c>
      <c r="T6" s="8"/>
      <c r="U6" s="35" t="s">
        <v>6</v>
      </c>
      <c r="V6" s="7" t="str">
        <f t="shared" ref="V6:V51" si="6">IF(AND(ISNUMBER(U6),U6&gt;0),MAX(1,IF(ISNUMBER(U6),21-RANK(U6,U$6:U$51,TRUE),0)),"")</f>
        <v/>
      </c>
      <c r="W6" s="8"/>
      <c r="X6" s="35">
        <v>28.5</v>
      </c>
      <c r="Y6" s="7">
        <f t="shared" ref="Y6:Y51" si="7">IF(AND(ISNUMBER(X6),X6&gt;0),MAX(1,IF(ISNUMBER(X6),21-RANK(X6,X$6:X$51,TRUE),0)),"")</f>
        <v>19</v>
      </c>
      <c r="Z6" s="8"/>
      <c r="AA6" s="7">
        <f t="array" ref="AA6:AA50">IF(ISNUMBER(D6:D50),D6:D50,0)</f>
        <v>16</v>
      </c>
      <c r="AB6" s="7">
        <f t="array" ref="AB6:AB50">IF(ISNUMBER(G6:G50),G6:G50,0)</f>
        <v>16</v>
      </c>
      <c r="AC6" s="7">
        <f t="array" ref="AC6:AC50">IF(ISNUMBER(J6:J50),J6:J50,0)</f>
        <v>19</v>
      </c>
      <c r="AD6" s="7">
        <f t="array" ref="AD6:AD50">IF(ISNUMBER(M6:M50),M6:M50,0)</f>
        <v>0</v>
      </c>
      <c r="AE6" s="7">
        <f t="array" ref="AE6:AE50">IF(ISNUMBER(P6:P50),P6:P50,0)</f>
        <v>16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19</v>
      </c>
      <c r="AI6" s="7"/>
      <c r="AJ6" s="37">
        <f t="shared" ref="AJ6:AJ51" si="8">IF(A6&gt;0,LARGE(AA6:AH6,1)+LARGE(AA6:AH6,2)+LARGE(AA6:AH6,3)+LARGE(AA6:AH6,4),0)</f>
        <v>70</v>
      </c>
      <c r="AK6" s="6">
        <f t="array" ref="AK6:AK50">IF(AJ6:AJ50&gt;0,RANK(AJ6:AJ50,AJ$6:AJ$50),0)</f>
        <v>4</v>
      </c>
      <c r="AL6" s="6">
        <f t="shared" ref="AL6:AL50" si="9">IF(A6&gt;0,LARGE(AA6:AH6,1)+LARGE(AA6:AH6,2)+LARGE(AA6:AH6,3)+LARGE(AA6:AH6,4)+LARGE(AA6:AH6,5),0)</f>
        <v>86</v>
      </c>
      <c r="AM6" s="6">
        <f t="array" ref="AM6:AM50">IF(AL6:AL50&gt;0,RANK(AL6:AL50,AL$6:AL$50),0)</f>
        <v>5</v>
      </c>
      <c r="AN6" s="6">
        <f t="shared" ref="AN6:AN50" si="10">IF(A6&gt;0,LARGE(AA6:AH6,1)+LARGE(AA6:AH6,2)+LARGE(AA6:AH6,3)+LARGE(AA6:AH6,4)+LARGE(AA6:AH6,5)+LARGE(AA6:AH6,6),0)</f>
        <v>86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4560</v>
      </c>
      <c r="AS6" s="6">
        <f t="array" ref="AS6:AS50">IF(AQ6:AQ50&lt;1000000,RANK(AQ6:AQ50,AQ$6:AQ$50,1),"")</f>
        <v>6</v>
      </c>
      <c r="AT6" s="7" t="str">
        <f t="array" ref="AT6:AT50">IF(A6:A50&lt;&gt;"",A6:A50,"")</f>
        <v>Lily Bilson</v>
      </c>
    </row>
    <row r="7" spans="1:47">
      <c r="A7" s="28" t="s">
        <v>134</v>
      </c>
      <c r="B7" s="27"/>
      <c r="C7" s="29" t="s">
        <v>162</v>
      </c>
      <c r="D7" s="7" t="str">
        <f t="shared" si="0"/>
        <v/>
      </c>
      <c r="F7" s="105" t="s">
        <v>6</v>
      </c>
      <c r="G7" s="7" t="str">
        <f t="shared" si="1"/>
        <v/>
      </c>
      <c r="I7" s="30" t="s">
        <v>6</v>
      </c>
      <c r="J7" s="7" t="str">
        <f t="shared" si="2"/>
        <v/>
      </c>
      <c r="L7" s="30" t="s">
        <v>6</v>
      </c>
      <c r="M7" s="7" t="str">
        <f t="shared" si="3"/>
        <v/>
      </c>
      <c r="O7" s="30">
        <v>35</v>
      </c>
      <c r="P7" s="7">
        <f t="shared" si="4"/>
        <v>19</v>
      </c>
      <c r="Q7" s="8"/>
      <c r="R7" s="30">
        <v>21</v>
      </c>
      <c r="S7" s="7">
        <f t="shared" si="5"/>
        <v>18</v>
      </c>
      <c r="T7" s="8"/>
      <c r="U7" s="35" t="s">
        <v>6</v>
      </c>
      <c r="V7" s="7" t="str">
        <f t="shared" si="6"/>
        <v/>
      </c>
      <c r="W7" s="8"/>
      <c r="X7" s="30">
        <v>31</v>
      </c>
      <c r="Y7" s="7">
        <f t="shared" si="7"/>
        <v>18</v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19</v>
      </c>
      <c r="AF7" s="7">
        <v>18</v>
      </c>
      <c r="AG7" s="7">
        <v>0</v>
      </c>
      <c r="AH7" s="7">
        <v>18</v>
      </c>
      <c r="AI7" s="7"/>
      <c r="AJ7" s="37">
        <f t="shared" si="8"/>
        <v>55</v>
      </c>
      <c r="AK7" s="6">
        <v>9</v>
      </c>
      <c r="AL7" s="6">
        <f t="shared" si="9"/>
        <v>55</v>
      </c>
      <c r="AM7" s="6">
        <v>9</v>
      </c>
      <c r="AN7" s="6">
        <f t="shared" si="10"/>
        <v>55</v>
      </c>
      <c r="AO7" s="6">
        <v>9</v>
      </c>
      <c r="AQ7" s="6">
        <v>9990</v>
      </c>
      <c r="AS7" s="6">
        <v>9</v>
      </c>
      <c r="AT7" s="7" t="str">
        <v>Sienna Birch</v>
      </c>
    </row>
    <row r="8" spans="1:47">
      <c r="A8" s="28" t="s">
        <v>135</v>
      </c>
      <c r="B8" s="27"/>
      <c r="C8" s="29" t="s">
        <v>162</v>
      </c>
      <c r="D8" s="7" t="str">
        <f t="shared" si="0"/>
        <v/>
      </c>
      <c r="F8" s="31">
        <v>35</v>
      </c>
      <c r="G8" s="7">
        <f t="shared" si="1"/>
        <v>20</v>
      </c>
      <c r="I8" s="30">
        <v>28</v>
      </c>
      <c r="J8" s="7">
        <f t="shared" si="2"/>
        <v>18</v>
      </c>
      <c r="L8" s="30">
        <v>28.5</v>
      </c>
      <c r="M8" s="7">
        <f t="shared" si="3"/>
        <v>19</v>
      </c>
      <c r="O8" s="30">
        <v>30.5</v>
      </c>
      <c r="P8" s="7">
        <f t="shared" si="4"/>
        <v>20</v>
      </c>
      <c r="Q8" s="8"/>
      <c r="R8" s="30">
        <v>18.5</v>
      </c>
      <c r="S8" s="7">
        <f t="shared" si="5"/>
        <v>20</v>
      </c>
      <c r="T8" s="8"/>
      <c r="U8" s="30">
        <v>22</v>
      </c>
      <c r="V8" s="7">
        <f t="shared" si="6"/>
        <v>20</v>
      </c>
      <c r="W8" s="8"/>
      <c r="X8" s="30">
        <v>26.5</v>
      </c>
      <c r="Y8" s="7">
        <f t="shared" si="7"/>
        <v>20</v>
      </c>
      <c r="Z8" s="8"/>
      <c r="AA8" s="7">
        <v>0</v>
      </c>
      <c r="AB8" s="7">
        <v>20</v>
      </c>
      <c r="AC8" s="7">
        <v>18</v>
      </c>
      <c r="AD8" s="7">
        <v>19</v>
      </c>
      <c r="AE8" s="7">
        <v>20</v>
      </c>
      <c r="AF8" s="7">
        <v>20</v>
      </c>
      <c r="AG8" s="7">
        <v>20</v>
      </c>
      <c r="AH8" s="7">
        <v>20</v>
      </c>
      <c r="AI8" s="7"/>
      <c r="AJ8" s="37">
        <f t="shared" si="8"/>
        <v>80</v>
      </c>
      <c r="AK8" s="6">
        <v>1</v>
      </c>
      <c r="AL8" s="6">
        <f t="shared" si="9"/>
        <v>100</v>
      </c>
      <c r="AM8" s="6">
        <v>1</v>
      </c>
      <c r="AN8" s="6">
        <f t="shared" si="10"/>
        <v>119</v>
      </c>
      <c r="AO8" s="6">
        <v>1</v>
      </c>
      <c r="AQ8" s="6">
        <v>1110</v>
      </c>
      <c r="AS8" s="6">
        <v>1</v>
      </c>
      <c r="AT8" s="7" t="str">
        <v>Charlotte Brook</v>
      </c>
    </row>
    <row r="9" spans="1:47">
      <c r="A9" s="28" t="s">
        <v>136</v>
      </c>
      <c r="B9" s="27"/>
      <c r="C9" s="29">
        <v>30</v>
      </c>
      <c r="D9" s="7">
        <f t="shared" si="0"/>
        <v>20</v>
      </c>
      <c r="F9" s="35" t="s">
        <v>6</v>
      </c>
      <c r="G9" s="7" t="str">
        <f t="shared" si="1"/>
        <v/>
      </c>
      <c r="I9" s="30">
        <v>29.5</v>
      </c>
      <c r="J9" s="7">
        <f t="shared" si="2"/>
        <v>17</v>
      </c>
      <c r="L9" s="30">
        <v>29.5</v>
      </c>
      <c r="M9" s="7">
        <f t="shared" si="3"/>
        <v>18</v>
      </c>
      <c r="O9" s="30">
        <v>44</v>
      </c>
      <c r="P9" s="7">
        <f t="shared" si="4"/>
        <v>14</v>
      </c>
      <c r="Q9" s="8"/>
      <c r="R9" s="30">
        <v>28</v>
      </c>
      <c r="S9" s="7">
        <f t="shared" si="5"/>
        <v>17</v>
      </c>
      <c r="T9" s="8"/>
      <c r="U9" s="35" t="s">
        <v>6</v>
      </c>
      <c r="V9" s="7" t="str">
        <f t="shared" si="6"/>
        <v/>
      </c>
      <c r="W9" s="8"/>
      <c r="X9" s="30">
        <v>33</v>
      </c>
      <c r="Y9" s="7">
        <f t="shared" si="7"/>
        <v>17</v>
      </c>
      <c r="Z9" s="8"/>
      <c r="AA9" s="7">
        <v>20</v>
      </c>
      <c r="AB9" s="7">
        <v>0</v>
      </c>
      <c r="AC9" s="7">
        <v>17</v>
      </c>
      <c r="AD9" s="7">
        <v>18</v>
      </c>
      <c r="AE9" s="7">
        <v>14</v>
      </c>
      <c r="AF9" s="7">
        <v>17</v>
      </c>
      <c r="AG9" s="7">
        <v>0</v>
      </c>
      <c r="AH9" s="7">
        <v>17</v>
      </c>
      <c r="AI9" s="7"/>
      <c r="AJ9" s="37">
        <f t="shared" si="8"/>
        <v>72</v>
      </c>
      <c r="AK9" s="6">
        <v>3</v>
      </c>
      <c r="AL9" s="6">
        <f t="shared" si="9"/>
        <v>89</v>
      </c>
      <c r="AM9" s="6">
        <v>3</v>
      </c>
      <c r="AN9" s="6">
        <f t="shared" si="10"/>
        <v>103</v>
      </c>
      <c r="AO9" s="6">
        <v>3</v>
      </c>
      <c r="AQ9" s="6">
        <v>3330</v>
      </c>
      <c r="AS9" s="6">
        <v>3</v>
      </c>
      <c r="AT9" s="7" t="str">
        <v>Louise Burke</v>
      </c>
    </row>
    <row r="10" spans="1:47">
      <c r="A10" s="28" t="s">
        <v>139</v>
      </c>
      <c r="B10" s="27"/>
      <c r="C10" s="29" t="s">
        <v>162</v>
      </c>
      <c r="D10" s="7" t="str">
        <f t="shared" si="0"/>
        <v/>
      </c>
      <c r="F10" s="30">
        <v>45</v>
      </c>
      <c r="G10" s="7">
        <f t="shared" si="1"/>
        <v>15</v>
      </c>
      <c r="I10" s="30">
        <v>24</v>
      </c>
      <c r="J10" s="7">
        <f t="shared" si="2"/>
        <v>20</v>
      </c>
      <c r="L10" s="30">
        <v>37</v>
      </c>
      <c r="M10" s="7">
        <f t="shared" si="3"/>
        <v>15</v>
      </c>
      <c r="O10" s="30" t="s">
        <v>6</v>
      </c>
      <c r="P10" s="7" t="str">
        <f t="shared" si="4"/>
        <v/>
      </c>
      <c r="Q10" s="8"/>
      <c r="R10" s="30">
        <v>30.5</v>
      </c>
      <c r="S10" s="7">
        <f t="shared" si="5"/>
        <v>15</v>
      </c>
      <c r="T10" s="8"/>
      <c r="U10" s="35" t="s">
        <v>6</v>
      </c>
      <c r="V10" s="7" t="str">
        <f t="shared" si="6"/>
        <v/>
      </c>
      <c r="W10" s="8"/>
      <c r="X10" s="35" t="s">
        <v>6</v>
      </c>
      <c r="Y10" s="7" t="str">
        <f t="shared" si="7"/>
        <v/>
      </c>
      <c r="Z10" s="8"/>
      <c r="AA10" s="7">
        <v>0</v>
      </c>
      <c r="AB10" s="7">
        <v>15</v>
      </c>
      <c r="AC10" s="7">
        <v>20</v>
      </c>
      <c r="AD10" s="7">
        <v>15</v>
      </c>
      <c r="AE10" s="7">
        <v>0</v>
      </c>
      <c r="AF10" s="7">
        <v>15</v>
      </c>
      <c r="AG10" s="7">
        <v>0</v>
      </c>
      <c r="AH10" s="7">
        <v>0</v>
      </c>
      <c r="AI10" s="7"/>
      <c r="AJ10" s="37">
        <f t="shared" si="8"/>
        <v>65</v>
      </c>
      <c r="AK10" s="6">
        <v>7</v>
      </c>
      <c r="AL10" s="6">
        <f t="shared" si="9"/>
        <v>65</v>
      </c>
      <c r="AM10" s="6">
        <v>7</v>
      </c>
      <c r="AN10" s="6">
        <f t="shared" si="10"/>
        <v>65</v>
      </c>
      <c r="AO10" s="6">
        <v>7</v>
      </c>
      <c r="AQ10" s="6">
        <v>7770</v>
      </c>
      <c r="AS10" s="6">
        <v>7</v>
      </c>
      <c r="AT10" s="7" t="str">
        <v>Lauren Carty</v>
      </c>
    </row>
    <row r="11" spans="1:47">
      <c r="A11" s="28" t="s">
        <v>141</v>
      </c>
      <c r="B11" s="27"/>
      <c r="C11" s="29">
        <v>35</v>
      </c>
      <c r="D11" s="7">
        <f t="shared" si="0"/>
        <v>17</v>
      </c>
      <c r="F11" s="35" t="s">
        <v>6</v>
      </c>
      <c r="G11" s="7" t="str">
        <f t="shared" si="1"/>
        <v/>
      </c>
      <c r="I11" s="30">
        <v>35</v>
      </c>
      <c r="J11" s="7">
        <f t="shared" si="2"/>
        <v>15</v>
      </c>
      <c r="L11" s="30" t="s">
        <v>6</v>
      </c>
      <c r="M11" s="7" t="str">
        <f t="shared" si="3"/>
        <v/>
      </c>
      <c r="O11" s="30" t="s">
        <v>6</v>
      </c>
      <c r="P11" s="7" t="str">
        <f t="shared" si="4"/>
        <v/>
      </c>
      <c r="Q11" s="8"/>
      <c r="R11" s="35" t="s">
        <v>6</v>
      </c>
      <c r="S11" s="7" t="str">
        <f t="shared" si="5"/>
        <v/>
      </c>
      <c r="T11" s="8"/>
      <c r="U11" s="35" t="s">
        <v>6</v>
      </c>
      <c r="V11" s="7" t="str">
        <f t="shared" si="6"/>
        <v/>
      </c>
      <c r="W11" s="8"/>
      <c r="X11" s="30">
        <v>47</v>
      </c>
      <c r="Y11" s="7">
        <f t="shared" si="7"/>
        <v>13</v>
      </c>
      <c r="Z11" s="8"/>
      <c r="AA11" s="7">
        <v>17</v>
      </c>
      <c r="AB11" s="7">
        <v>0</v>
      </c>
      <c r="AC11" s="7">
        <v>15</v>
      </c>
      <c r="AD11" s="7">
        <v>0</v>
      </c>
      <c r="AE11" s="7">
        <v>0</v>
      </c>
      <c r="AF11" s="7">
        <v>0</v>
      </c>
      <c r="AG11" s="7">
        <v>0</v>
      </c>
      <c r="AH11" s="7">
        <v>13</v>
      </c>
      <c r="AI11" s="7"/>
      <c r="AJ11" s="37">
        <f t="shared" si="8"/>
        <v>45</v>
      </c>
      <c r="AK11" s="6">
        <v>10</v>
      </c>
      <c r="AL11" s="6">
        <f t="shared" si="9"/>
        <v>45</v>
      </c>
      <c r="AM11" s="6">
        <v>10</v>
      </c>
      <c r="AN11" s="6">
        <f t="shared" si="10"/>
        <v>45</v>
      </c>
      <c r="AO11" s="6">
        <v>10</v>
      </c>
      <c r="AQ11" s="6">
        <v>11100</v>
      </c>
      <c r="AS11" s="6">
        <v>10</v>
      </c>
      <c r="AT11" s="7" t="str">
        <v>Jessie Dawe</v>
      </c>
    </row>
    <row r="12" spans="1:47">
      <c r="A12" s="28" t="s">
        <v>152</v>
      </c>
      <c r="B12" s="27"/>
      <c r="C12" s="29" t="s">
        <v>171</v>
      </c>
      <c r="D12" s="7" t="str">
        <f t="shared" si="0"/>
        <v/>
      </c>
      <c r="F12" s="35" t="s">
        <v>6</v>
      </c>
      <c r="G12" s="7" t="str">
        <f t="shared" si="1"/>
        <v/>
      </c>
      <c r="I12" s="30" t="s">
        <v>6</v>
      </c>
      <c r="J12" s="7" t="str">
        <f t="shared" si="2"/>
        <v/>
      </c>
      <c r="L12" s="30" t="s">
        <v>6</v>
      </c>
      <c r="M12" s="7" t="str">
        <f t="shared" si="3"/>
        <v/>
      </c>
      <c r="O12" s="30" t="s">
        <v>6</v>
      </c>
      <c r="P12" s="7" t="str">
        <f t="shared" si="4"/>
        <v/>
      </c>
      <c r="Q12" s="8"/>
      <c r="R12" s="105" t="s">
        <v>6</v>
      </c>
      <c r="S12" s="7" t="str">
        <f t="shared" si="5"/>
        <v/>
      </c>
      <c r="T12" s="8"/>
      <c r="U12" s="35" t="s">
        <v>6</v>
      </c>
      <c r="V12" s="7" t="str">
        <f t="shared" si="6"/>
        <v/>
      </c>
      <c r="W12" s="8"/>
      <c r="X12" s="35" t="s">
        <v>6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7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Alice Perry</v>
      </c>
    </row>
    <row r="13" spans="1:47" ht="12" customHeight="1">
      <c r="A13" s="28" t="s">
        <v>154</v>
      </c>
      <c r="B13" s="27"/>
      <c r="C13" s="29">
        <v>33</v>
      </c>
      <c r="D13" s="7">
        <f t="shared" si="0"/>
        <v>19</v>
      </c>
      <c r="F13" s="30">
        <v>41</v>
      </c>
      <c r="G13" s="7">
        <f t="shared" si="1"/>
        <v>17</v>
      </c>
      <c r="I13" s="31">
        <v>33</v>
      </c>
      <c r="J13" s="7">
        <f t="shared" si="2"/>
        <v>16</v>
      </c>
      <c r="L13" s="31">
        <v>35</v>
      </c>
      <c r="M13" s="7">
        <f t="shared" si="3"/>
        <v>16</v>
      </c>
      <c r="O13" s="30">
        <v>40</v>
      </c>
      <c r="P13" s="7">
        <f t="shared" si="4"/>
        <v>17</v>
      </c>
      <c r="Q13" s="8"/>
      <c r="R13" s="31">
        <v>31</v>
      </c>
      <c r="S13" s="7">
        <f t="shared" si="5"/>
        <v>14</v>
      </c>
      <c r="T13" s="8"/>
      <c r="U13" s="35" t="s">
        <v>6</v>
      </c>
      <c r="V13" s="7" t="str">
        <f t="shared" si="6"/>
        <v/>
      </c>
      <c r="W13" s="8"/>
      <c r="X13" s="30">
        <v>33</v>
      </c>
      <c r="Y13" s="7">
        <f t="shared" si="7"/>
        <v>17</v>
      </c>
      <c r="Z13" s="8"/>
      <c r="AA13" s="7">
        <v>19</v>
      </c>
      <c r="AB13" s="7">
        <v>17</v>
      </c>
      <c r="AC13" s="7">
        <v>16</v>
      </c>
      <c r="AD13" s="7">
        <v>16</v>
      </c>
      <c r="AE13" s="7">
        <v>17</v>
      </c>
      <c r="AF13" s="7">
        <v>14</v>
      </c>
      <c r="AG13" s="7">
        <v>0</v>
      </c>
      <c r="AH13" s="7">
        <v>17</v>
      </c>
      <c r="AI13" s="7"/>
      <c r="AJ13" s="37">
        <f t="shared" si="8"/>
        <v>70</v>
      </c>
      <c r="AK13" s="6">
        <v>4</v>
      </c>
      <c r="AL13" s="6">
        <f t="shared" si="9"/>
        <v>86</v>
      </c>
      <c r="AM13" s="6">
        <v>5</v>
      </c>
      <c r="AN13" s="6">
        <f t="shared" si="10"/>
        <v>102</v>
      </c>
      <c r="AO13" s="6">
        <v>4</v>
      </c>
      <c r="AQ13" s="6">
        <v>4540</v>
      </c>
      <c r="AS13" s="6">
        <v>5</v>
      </c>
      <c r="AT13" s="7" t="str">
        <v>Tia Skeoch</v>
      </c>
    </row>
    <row r="14" spans="1:47">
      <c r="A14" s="32" t="s">
        <v>157</v>
      </c>
      <c r="B14" s="27"/>
      <c r="C14" s="29" t="s">
        <v>162</v>
      </c>
      <c r="D14" s="7" t="str">
        <f t="shared" si="0"/>
        <v/>
      </c>
      <c r="F14" s="35" t="s">
        <v>6</v>
      </c>
      <c r="G14" s="7" t="str">
        <f t="shared" si="1"/>
        <v/>
      </c>
      <c r="I14" s="30" t="s">
        <v>6</v>
      </c>
      <c r="J14" s="7" t="str">
        <f t="shared" si="2"/>
        <v/>
      </c>
      <c r="L14" s="30" t="s">
        <v>6</v>
      </c>
      <c r="M14" s="7" t="str">
        <f t="shared" si="3"/>
        <v/>
      </c>
      <c r="O14" s="30" t="s">
        <v>6</v>
      </c>
      <c r="P14" s="7" t="str">
        <f t="shared" si="4"/>
        <v/>
      </c>
      <c r="Q14" s="8"/>
      <c r="R14" s="105" t="s">
        <v>6</v>
      </c>
      <c r="S14" s="7" t="str">
        <f t="shared" si="5"/>
        <v/>
      </c>
      <c r="T14" s="8"/>
      <c r="U14" s="35" t="s">
        <v>6</v>
      </c>
      <c r="V14" s="7" t="str">
        <f t="shared" si="6"/>
        <v/>
      </c>
      <c r="W14" s="8"/>
      <c r="X14" s="35" t="s">
        <v>6</v>
      </c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7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>Fay Toms</v>
      </c>
    </row>
    <row r="15" spans="1:47">
      <c r="A15" s="32" t="s">
        <v>85</v>
      </c>
      <c r="B15" s="27"/>
      <c r="C15" s="29">
        <v>33</v>
      </c>
      <c r="D15" s="7">
        <f t="shared" si="0"/>
        <v>19</v>
      </c>
      <c r="F15" s="30">
        <v>39.5</v>
      </c>
      <c r="G15" s="7">
        <f t="shared" si="1"/>
        <v>18</v>
      </c>
      <c r="I15" s="30" t="s">
        <v>6</v>
      </c>
      <c r="J15" s="7" t="str">
        <f t="shared" si="2"/>
        <v/>
      </c>
      <c r="L15" s="30">
        <v>26.5</v>
      </c>
      <c r="M15" s="7">
        <f t="shared" si="3"/>
        <v>20</v>
      </c>
      <c r="O15" s="30">
        <v>37</v>
      </c>
      <c r="P15" s="7">
        <f t="shared" si="4"/>
        <v>18</v>
      </c>
      <c r="Q15" s="8"/>
      <c r="R15" s="31">
        <v>20.5</v>
      </c>
      <c r="S15" s="7">
        <f t="shared" si="5"/>
        <v>19</v>
      </c>
      <c r="T15" s="8"/>
      <c r="U15" s="30">
        <v>23.5</v>
      </c>
      <c r="V15" s="7">
        <f t="shared" si="6"/>
        <v>19</v>
      </c>
      <c r="W15" s="8"/>
      <c r="X15" s="35" t="s">
        <v>6</v>
      </c>
      <c r="Y15" s="7" t="str">
        <f t="shared" si="7"/>
        <v/>
      </c>
      <c r="Z15" s="8"/>
      <c r="AA15" s="7">
        <v>19</v>
      </c>
      <c r="AB15" s="7">
        <v>18</v>
      </c>
      <c r="AC15" s="7">
        <v>0</v>
      </c>
      <c r="AD15" s="7">
        <v>20</v>
      </c>
      <c r="AE15" s="7">
        <v>18</v>
      </c>
      <c r="AF15" s="7">
        <v>19</v>
      </c>
      <c r="AG15" s="7">
        <v>19</v>
      </c>
      <c r="AH15" s="7">
        <v>0</v>
      </c>
      <c r="AI15" s="7"/>
      <c r="AJ15" s="37">
        <f t="shared" si="8"/>
        <v>77</v>
      </c>
      <c r="AK15" s="6">
        <v>2</v>
      </c>
      <c r="AL15" s="6">
        <f t="shared" si="9"/>
        <v>95</v>
      </c>
      <c r="AM15" s="6">
        <v>2</v>
      </c>
      <c r="AN15" s="6">
        <f t="shared" si="10"/>
        <v>113</v>
      </c>
      <c r="AO15" s="6">
        <v>2</v>
      </c>
      <c r="AQ15" s="6">
        <v>2220</v>
      </c>
      <c r="AS15" s="6">
        <v>2</v>
      </c>
      <c r="AT15" s="7" t="str">
        <v>Leah Houlton</v>
      </c>
    </row>
    <row r="16" spans="1:47">
      <c r="A16" s="106" t="s">
        <v>167</v>
      </c>
      <c r="B16" s="27"/>
      <c r="C16" s="104" t="s">
        <v>6</v>
      </c>
      <c r="D16" s="7" t="str">
        <f t="shared" si="0"/>
        <v/>
      </c>
      <c r="F16" s="30">
        <v>38</v>
      </c>
      <c r="G16" s="7">
        <f t="shared" si="1"/>
        <v>19</v>
      </c>
      <c r="I16" s="30" t="s">
        <v>6</v>
      </c>
      <c r="J16" s="7" t="str">
        <f t="shared" si="2"/>
        <v/>
      </c>
      <c r="L16" s="30">
        <v>33</v>
      </c>
      <c r="M16" s="7">
        <f t="shared" si="3"/>
        <v>17</v>
      </c>
      <c r="O16" s="30">
        <v>55</v>
      </c>
      <c r="P16" s="7">
        <f t="shared" si="4"/>
        <v>13</v>
      </c>
      <c r="Q16" s="8"/>
      <c r="R16" s="30">
        <v>28</v>
      </c>
      <c r="S16" s="7">
        <f t="shared" si="5"/>
        <v>17</v>
      </c>
      <c r="T16" s="8"/>
      <c r="U16" s="30">
        <v>31</v>
      </c>
      <c r="V16" s="7">
        <f t="shared" si="6"/>
        <v>17</v>
      </c>
      <c r="W16" s="8"/>
      <c r="X16" s="30">
        <v>33</v>
      </c>
      <c r="Y16" s="7">
        <f t="shared" si="7"/>
        <v>17</v>
      </c>
      <c r="Z16" s="8"/>
      <c r="AA16" s="7">
        <v>0</v>
      </c>
      <c r="AB16" s="7">
        <v>19</v>
      </c>
      <c r="AC16" s="7">
        <v>0</v>
      </c>
      <c r="AD16" s="7">
        <v>17</v>
      </c>
      <c r="AE16" s="7">
        <v>13</v>
      </c>
      <c r="AF16" s="7">
        <v>17</v>
      </c>
      <c r="AG16" s="7">
        <v>17</v>
      </c>
      <c r="AH16" s="7">
        <v>17</v>
      </c>
      <c r="AI16" s="7"/>
      <c r="AJ16" s="37">
        <f t="shared" si="8"/>
        <v>70</v>
      </c>
      <c r="AK16" s="6">
        <v>4</v>
      </c>
      <c r="AL16" s="6">
        <f t="shared" si="9"/>
        <v>87</v>
      </c>
      <c r="AM16" s="6">
        <v>4</v>
      </c>
      <c r="AN16" s="6">
        <f t="shared" si="10"/>
        <v>100</v>
      </c>
      <c r="AO16" s="6">
        <v>5</v>
      </c>
      <c r="AQ16" s="6">
        <v>4450</v>
      </c>
      <c r="AS16" s="6">
        <v>4</v>
      </c>
      <c r="AT16" s="7" t="str">
        <v>Amelia Guttridge</v>
      </c>
    </row>
    <row r="17" spans="1:46">
      <c r="A17" s="32" t="s">
        <v>217</v>
      </c>
      <c r="C17" s="29" t="s">
        <v>6</v>
      </c>
      <c r="D17" s="7" t="str">
        <f t="shared" si="0"/>
        <v/>
      </c>
      <c r="F17" s="30" t="s">
        <v>6</v>
      </c>
      <c r="G17" s="7" t="str">
        <f t="shared" si="1"/>
        <v/>
      </c>
      <c r="I17" s="30" t="s">
        <v>6</v>
      </c>
      <c r="J17" s="7" t="str">
        <f t="shared" si="2"/>
        <v/>
      </c>
      <c r="L17" s="30" t="s">
        <v>6</v>
      </c>
      <c r="M17" s="7" t="str">
        <f t="shared" si="3"/>
        <v/>
      </c>
      <c r="O17" s="30">
        <v>42</v>
      </c>
      <c r="P17" s="7">
        <f t="shared" si="4"/>
        <v>15</v>
      </c>
      <c r="Q17" s="8"/>
      <c r="R17" s="30">
        <v>33</v>
      </c>
      <c r="S17" s="7">
        <f t="shared" si="5"/>
        <v>13</v>
      </c>
      <c r="T17" s="8"/>
      <c r="U17" s="30">
        <v>28.5</v>
      </c>
      <c r="V17" s="7">
        <f t="shared" si="6"/>
        <v>18</v>
      </c>
      <c r="W17" s="8"/>
      <c r="X17" s="30">
        <v>33</v>
      </c>
      <c r="Y17" s="7">
        <f t="shared" si="7"/>
        <v>17</v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15</v>
      </c>
      <c r="AF17" s="7">
        <v>13</v>
      </c>
      <c r="AG17" s="7">
        <v>18</v>
      </c>
      <c r="AH17" s="7">
        <v>17</v>
      </c>
      <c r="AI17" s="7"/>
      <c r="AJ17" s="37">
        <f t="shared" si="8"/>
        <v>63</v>
      </c>
      <c r="AK17" s="6">
        <v>8</v>
      </c>
      <c r="AL17" s="6">
        <f t="shared" si="9"/>
        <v>63</v>
      </c>
      <c r="AM17" s="6">
        <v>8</v>
      </c>
      <c r="AN17" s="6">
        <f t="shared" si="10"/>
        <v>63</v>
      </c>
      <c r="AO17" s="6">
        <v>8</v>
      </c>
      <c r="AQ17" s="6">
        <v>8880</v>
      </c>
      <c r="AS17" s="6">
        <v>8</v>
      </c>
      <c r="AT17" s="7" t="str">
        <v>Gemma Burgess</v>
      </c>
    </row>
    <row r="18" spans="1:46">
      <c r="A18" s="32"/>
      <c r="B18" s="27"/>
      <c r="C18" s="29"/>
      <c r="D18" s="7" t="str">
        <f t="shared" si="0"/>
        <v/>
      </c>
      <c r="F18" s="30"/>
      <c r="G18" s="7" t="str">
        <f t="shared" si="1"/>
        <v/>
      </c>
      <c r="I18" s="31"/>
      <c r="J18" s="7" t="str">
        <f t="shared" si="2"/>
        <v/>
      </c>
      <c r="L18" s="31"/>
      <c r="M18" s="7" t="str">
        <f t="shared" si="3"/>
        <v/>
      </c>
      <c r="O18" s="30"/>
      <c r="P18" s="7" t="str">
        <f t="shared" si="4"/>
        <v/>
      </c>
      <c r="Q18" s="8"/>
      <c r="R18" s="31"/>
      <c r="S18" s="7" t="str">
        <f t="shared" si="5"/>
        <v/>
      </c>
      <c r="T18" s="8"/>
      <c r="U18" s="30"/>
      <c r="V18" s="7" t="str">
        <f t="shared" si="6"/>
        <v/>
      </c>
      <c r="W18" s="8"/>
      <c r="X18" s="30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7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>
      <c r="A19" s="32"/>
      <c r="B19" s="27"/>
      <c r="C19" s="29"/>
      <c r="D19" s="7" t="str">
        <f t="shared" si="0"/>
        <v/>
      </c>
      <c r="F19" s="30"/>
      <c r="G19" s="7" t="str">
        <f t="shared" si="1"/>
        <v/>
      </c>
      <c r="I19" s="30"/>
      <c r="J19" s="7" t="str">
        <f t="shared" si="2"/>
        <v/>
      </c>
      <c r="L19" s="30"/>
      <c r="M19" s="7" t="str">
        <f t="shared" si="3"/>
        <v/>
      </c>
      <c r="O19" s="30"/>
      <c r="P19" s="7" t="str">
        <f t="shared" si="4"/>
        <v/>
      </c>
      <c r="Q19" s="8"/>
      <c r="R19" s="30"/>
      <c r="S19" s="7" t="str">
        <f t="shared" si="5"/>
        <v/>
      </c>
      <c r="T19" s="8"/>
      <c r="U19" s="30"/>
      <c r="V19" s="7" t="str">
        <f t="shared" si="6"/>
        <v/>
      </c>
      <c r="W19" s="8"/>
      <c r="X19" s="30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7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>
      <c r="A20" s="33"/>
      <c r="B20" s="27"/>
      <c r="C20" s="29"/>
      <c r="D20" s="7" t="str">
        <f t="shared" si="0"/>
        <v/>
      </c>
      <c r="F20" s="30"/>
      <c r="G20" s="7" t="str">
        <f t="shared" si="1"/>
        <v/>
      </c>
      <c r="I20" s="30"/>
      <c r="J20" s="7" t="str">
        <f t="shared" si="2"/>
        <v/>
      </c>
      <c r="L20" s="30"/>
      <c r="M20" s="7" t="str">
        <f t="shared" si="3"/>
        <v/>
      </c>
      <c r="O20" s="30"/>
      <c r="P20" s="7" t="str">
        <f t="shared" si="4"/>
        <v/>
      </c>
      <c r="Q20" s="8"/>
      <c r="R20" s="31"/>
      <c r="S20" s="7" t="str">
        <f t="shared" si="5"/>
        <v/>
      </c>
      <c r="T20" s="8"/>
      <c r="U20" s="35"/>
      <c r="V20" s="7" t="str">
        <f t="shared" si="6"/>
        <v/>
      </c>
      <c r="W20" s="8"/>
      <c r="X20" s="35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7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>
      <c r="A21" s="34"/>
      <c r="B21" s="27"/>
      <c r="C21" s="30"/>
      <c r="D21" s="7" t="str">
        <f t="shared" si="0"/>
        <v/>
      </c>
      <c r="F21" s="30"/>
      <c r="G21" s="7" t="str">
        <f t="shared" si="1"/>
        <v/>
      </c>
      <c r="I21" s="30"/>
      <c r="J21" s="7" t="str">
        <f t="shared" si="2"/>
        <v/>
      </c>
      <c r="L21" s="30"/>
      <c r="M21" s="7" t="str">
        <f t="shared" si="3"/>
        <v/>
      </c>
      <c r="O21" s="30"/>
      <c r="P21" s="7" t="str">
        <f t="shared" si="4"/>
        <v/>
      </c>
      <c r="Q21" s="8"/>
      <c r="R21" s="30"/>
      <c r="S21" s="7" t="str">
        <f t="shared" si="5"/>
        <v/>
      </c>
      <c r="T21" s="8"/>
      <c r="U21" s="30"/>
      <c r="V21" s="7" t="str">
        <f t="shared" si="6"/>
        <v/>
      </c>
      <c r="W21" s="8"/>
      <c r="X21" s="30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7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>
      <c r="A22" s="34"/>
      <c r="C22" s="30"/>
      <c r="D22" s="7" t="str">
        <f t="shared" si="0"/>
        <v/>
      </c>
      <c r="F22" s="30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0"/>
      <c r="P22" s="7" t="str">
        <f t="shared" si="4"/>
        <v/>
      </c>
      <c r="Q22" s="8"/>
      <c r="R22" s="30"/>
      <c r="S22" s="7" t="str">
        <f t="shared" si="5"/>
        <v/>
      </c>
      <c r="T22" s="8"/>
      <c r="U22" s="30"/>
      <c r="V22" s="7" t="str">
        <f t="shared" si="6"/>
        <v/>
      </c>
      <c r="W22" s="8"/>
      <c r="X22" s="30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7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>
      <c r="A23" s="34"/>
      <c r="C23" s="30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0"/>
      <c r="P23" s="7" t="str">
        <f t="shared" si="4"/>
        <v/>
      </c>
      <c r="R23" s="30"/>
      <c r="S23" s="7" t="str">
        <f t="shared" si="5"/>
        <v/>
      </c>
      <c r="U23" s="30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4"/>
      <c r="C24" s="30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0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34"/>
      <c r="C25" s="30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4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4"/>
      <c r="C27" s="30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4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5" priority="1" stopIfTrue="1" operator="equal">
      <formula>18</formula>
    </cfRule>
    <cfRule type="cellIs" dxfId="4" priority="2" stopIfTrue="1" operator="equal">
      <formula>19</formula>
    </cfRule>
    <cfRule type="cellIs" dxfId="3" priority="3" stopIfTrue="1" operator="equal">
      <formula>20</formula>
    </cfRule>
  </conditionalFormatting>
  <conditionalFormatting sqref="E3 H3 K3 N3 Q3 T3 W3">
    <cfRule type="cellIs" dxfId="2" priority="4" stopIfTrue="1" operator="equal">
      <formula>18</formula>
    </cfRule>
    <cfRule type="cellIs" dxfId="1" priority="5" stopIfTrue="1" operator="equal">
      <formula>19</formula>
    </cfRule>
    <cfRule type="cellIs" dxfId="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1" workbookViewId="0">
      <selection activeCell="C14" sqref="C14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0-16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Leaderboards!D7</f>
        <v>Ferndown</v>
      </c>
      <c r="D3" s="116"/>
      <c r="E3" s="20"/>
      <c r="F3" s="115" t="str">
        <f ca="1">Leaderboards!D8</f>
        <v>Parkstone</v>
      </c>
      <c r="G3" s="116"/>
      <c r="H3" s="20"/>
      <c r="I3" s="115" t="str">
        <f ca="1">Leaderboards!D9</f>
        <v>Canford Magna</v>
      </c>
      <c r="J3" s="116"/>
      <c r="K3" s="20"/>
      <c r="L3" s="115" t="str">
        <f ca="1">Leaderboards!D10</f>
        <v>Weymouth</v>
      </c>
      <c r="M3" s="116"/>
      <c r="N3" s="20"/>
      <c r="O3" s="115" t="str">
        <f ca="1">Leaderboards!D11</f>
        <v>Dudsbury</v>
      </c>
      <c r="P3" s="116"/>
      <c r="Q3" s="20"/>
      <c r="R3" s="115" t="str">
        <f ca="1">Leaderboards!D12</f>
        <v>Broadstone</v>
      </c>
      <c r="S3" s="116"/>
      <c r="T3" s="20"/>
      <c r="U3" s="115" t="str">
        <f ca="1">Leaderboards!D13</f>
        <v>Remedy Oak</v>
      </c>
      <c r="V3" s="116"/>
      <c r="W3" s="20"/>
      <c r="X3" s="115" t="str">
        <f ca="1">Leaderboards!D14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23</v>
      </c>
      <c r="D4" s="24" t="s">
        <v>24</v>
      </c>
      <c r="E4" s="25"/>
      <c r="F4" s="23" t="s">
        <v>23</v>
      </c>
      <c r="G4" s="24" t="s">
        <v>24</v>
      </c>
      <c r="H4" s="25"/>
      <c r="I4" s="23" t="s">
        <v>23</v>
      </c>
      <c r="J4" s="24" t="s">
        <v>24</v>
      </c>
      <c r="K4" s="25"/>
      <c r="L4" s="23" t="s">
        <v>23</v>
      </c>
      <c r="M4" s="24" t="s">
        <v>24</v>
      </c>
      <c r="N4" s="25"/>
      <c r="O4" s="23" t="s">
        <v>23</v>
      </c>
      <c r="P4" s="24" t="s">
        <v>24</v>
      </c>
      <c r="Q4" s="25"/>
      <c r="R4" s="23" t="s">
        <v>23</v>
      </c>
      <c r="S4" s="24" t="s">
        <v>24</v>
      </c>
      <c r="T4" s="25"/>
      <c r="U4" s="23" t="s">
        <v>23</v>
      </c>
      <c r="V4" s="24" t="s">
        <v>24</v>
      </c>
      <c r="W4" s="25"/>
      <c r="X4" s="23" t="s">
        <v>23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179</v>
      </c>
      <c r="B6" s="27"/>
      <c r="C6" s="35" t="s">
        <v>6</v>
      </c>
      <c r="D6" s="7" t="str">
        <f t="shared" ref="D6:D51" si="0">IF(AND(ISNUMBER(C6),C6&gt;0),MAX(1,IF(ISNUMBER(C6),21-RANK(C6,C$6:C$51,TRUE),0)),"")</f>
        <v/>
      </c>
      <c r="F6" s="30">
        <v>70</v>
      </c>
      <c r="G6" s="7">
        <f>IF(AND(ISNUMBER(F6),F6&gt;0),MAX(1,IF(ISNUMBER(F6),21-RANK(F6,F$6:F$51,TRUE),0)),"")</f>
        <v>19</v>
      </c>
      <c r="I6" s="105" t="s">
        <v>6</v>
      </c>
      <c r="J6" s="7" t="str">
        <f>IF(AND(ISNUMBER(I6),I6&gt;0),MAX(1,IF(ISNUMBER(I6),21-RANK(I6,I$6:I$51,TRUE),0)),"")</f>
        <v/>
      </c>
      <c r="L6" s="35" t="s">
        <v>6</v>
      </c>
      <c r="M6" s="7" t="str">
        <f>IF(AND(ISNUMBER(L6),L6&gt;0),MAX(1,IF(ISNUMBER(L6),21-RANK(L6,L$6:L$51,TRUE),0)),"")</f>
        <v/>
      </c>
      <c r="O6" s="30"/>
      <c r="P6" s="7" t="str">
        <f>IF(AND(ISNUMBER(O6),O6&gt;0),MAX(1,IF(ISNUMBER(O6),21-RANK(O6,O$6:O$51,TRUE),0)),"")</f>
        <v/>
      </c>
      <c r="Q6" s="8"/>
      <c r="R6" s="35" t="s">
        <v>6</v>
      </c>
      <c r="S6" s="7" t="str">
        <f>IF(AND(ISNUMBER(R6),R6&gt;0),MAX(1,IF(ISNUMBER(R6),21-RANK(R6,R$6:R$51,TRUE),0)),"")</f>
        <v/>
      </c>
      <c r="T6" s="8"/>
      <c r="U6" s="35">
        <v>78</v>
      </c>
      <c r="V6" s="7">
        <f>IF(AND(ISNUMBER(U6),U6&gt;0),MAX(1,IF(ISNUMBER(U6),21-RANK(U6,U$6:U$51,TRUE),0)),"")</f>
        <v>12</v>
      </c>
      <c r="W6" s="8"/>
      <c r="X6" s="35" t="s">
        <v>6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19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12</v>
      </c>
      <c r="AH6" s="7">
        <f t="array" ref="AH6:AH50">IF(ISNUMBER(Y6:Y50),Y6:Y50,0)</f>
        <v>0</v>
      </c>
      <c r="AI6" s="7"/>
      <c r="AJ6" s="37">
        <f>IF(A6&gt;0,LARGE(AA6:AH6,1)+LARGE(AA6:AH6,2)+LARGE(AA6:AH6,3)+LARGE(AA6:AH6,4),0)</f>
        <v>31</v>
      </c>
      <c r="AK6" s="6">
        <f t="array" ref="AK6:AK50">IF(AJ6:AJ50&gt;0,RANK(AJ6:AJ50,AJ$6:AJ$50),0)</f>
        <v>16</v>
      </c>
      <c r="AL6" s="6">
        <f>IF(A6&gt;0,LARGE(AA6:AH6,1)+LARGE(AA6:AH6,2)+LARGE(AA6:AH6,3)+LARGE(AA6:AH6,4)+LARGE(AA6:AH6,5),0)</f>
        <v>31</v>
      </c>
      <c r="AM6" s="6">
        <f t="array" ref="AM6:AM50">IF(AL6:AL50&gt;0,RANK(AL6:AL50,AL$6:AL$50),0)</f>
        <v>16</v>
      </c>
      <c r="AN6" s="6">
        <f>IF(A6&gt;0,LARGE(AA6:AH6,1)+LARGE(AA6:AH6,2)+LARGE(AA6:AH6,3)+LARGE(AA6:AH6,4)+LARGE(AA6:AH6,5)+LARGE(AA6:AH6,6),0)</f>
        <v>31</v>
      </c>
      <c r="AO6" s="6">
        <f t="array" ref="AO6:AO50">IF(AN6:AN50&gt;0,RANK(AN6:AN50,AN$6:AN$50),0)</f>
        <v>16</v>
      </c>
      <c r="AQ6" s="6">
        <f t="array" ref="AQ6:AQ50">IF(AK6:AK50&gt;0,(AK6:AK50*1000)+(AM6:AM50*100)+(AO6:AO50*10),1000000)</f>
        <v>17760</v>
      </c>
      <c r="AS6" s="6">
        <f t="array" ref="AS6:AS50">IF(AQ6:AQ50&lt;1000000,RANK(AQ6:AQ50,AQ$6:AQ$50,1),"")</f>
        <v>16</v>
      </c>
      <c r="AT6" s="7" t="str">
        <f t="array" ref="AT6:AT50">IF(A6:A50&lt;&gt;"",A6:A50,"")</f>
        <v>Alex Adam</v>
      </c>
    </row>
    <row r="7" spans="1:47">
      <c r="A7" s="28" t="s">
        <v>183</v>
      </c>
      <c r="B7" s="27"/>
      <c r="C7" s="30">
        <v>76</v>
      </c>
      <c r="D7" s="7">
        <f t="shared" si="0"/>
        <v>16</v>
      </c>
      <c r="F7" s="30">
        <v>80</v>
      </c>
      <c r="G7" s="7">
        <f t="shared" ref="G7:G51" si="1">IF(AND(ISNUMBER(F7),F7&gt;0),MAX(1,IF(ISNUMBER(F7),21-RANK(F7,F$6:F$51,TRUE),0)),"")</f>
        <v>11</v>
      </c>
      <c r="I7" s="105" t="s">
        <v>6</v>
      </c>
      <c r="J7" s="7" t="str">
        <f t="shared" ref="J7:J51" si="2">IF(AND(ISNUMBER(I7),I7&gt;0),MAX(1,IF(ISNUMBER(I7),21-RANK(I7,I$6:I$51,TRUE),0)),"")</f>
        <v/>
      </c>
      <c r="L7" s="35" t="s">
        <v>6</v>
      </c>
      <c r="M7" s="7" t="str">
        <f t="shared" ref="M7:M51" si="3">IF(AND(ISNUMBER(L7),L7&gt;0),MAX(1,IF(ISNUMBER(L7),21-RANK(L7,L$6:L$51,TRUE),0)),"")</f>
        <v/>
      </c>
      <c r="O7" s="30">
        <v>75</v>
      </c>
      <c r="P7" s="7">
        <f t="shared" ref="P7:P51" si="4">IF(AND(ISNUMBER(O7),O7&gt;0),MAX(1,IF(ISNUMBER(O7),21-RANK(O7,O$6:O$51,TRUE),0)),"")</f>
        <v>14</v>
      </c>
      <c r="Q7" s="8"/>
      <c r="R7" s="35">
        <v>81</v>
      </c>
      <c r="S7" s="7">
        <f t="shared" ref="S7:S51" si="5">IF(AND(ISNUMBER(R7),R7&gt;0),MAX(1,IF(ISNUMBER(R7),21-RANK(R7,R$6:R$51,TRUE),0)),"")</f>
        <v>9</v>
      </c>
      <c r="T7" s="8"/>
      <c r="U7" s="35" t="s">
        <v>6</v>
      </c>
      <c r="V7" s="7" t="str">
        <f t="shared" ref="V7:V51" si="6">IF(AND(ISNUMBER(U7),U7&gt;0),MAX(1,IF(ISNUMBER(U7),21-RANK(U7,U$6:U$51,TRUE),0)),"")</f>
        <v/>
      </c>
      <c r="W7" s="8"/>
      <c r="X7" s="35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16</v>
      </c>
      <c r="AB7" s="7">
        <v>11</v>
      </c>
      <c r="AC7" s="7">
        <v>0</v>
      </c>
      <c r="AD7" s="7">
        <v>0</v>
      </c>
      <c r="AE7" s="7">
        <v>14</v>
      </c>
      <c r="AF7" s="7">
        <v>9</v>
      </c>
      <c r="AG7" s="7">
        <v>0</v>
      </c>
      <c r="AH7" s="7">
        <v>0</v>
      </c>
      <c r="AI7" s="7"/>
      <c r="AJ7" s="37">
        <f t="shared" ref="AJ7:AJ51" si="8">IF(A7&gt;0,LARGE(AA7:AH7,1)+LARGE(AA7:AH7,2)+LARGE(AA7:AH7,3)+LARGE(AA7:AH7,4),0)</f>
        <v>50</v>
      </c>
      <c r="AK7" s="6">
        <v>13</v>
      </c>
      <c r="AL7" s="6">
        <f t="shared" ref="AL7:AL50" si="9">IF(A7&gt;0,LARGE(AA7:AH7,1)+LARGE(AA7:AH7,2)+LARGE(AA7:AH7,3)+LARGE(AA7:AH7,4)+LARGE(AA7:AH7,5),0)</f>
        <v>50</v>
      </c>
      <c r="AM7" s="6">
        <v>13</v>
      </c>
      <c r="AN7" s="6">
        <f t="shared" ref="AN7:AN50" si="10">IF(A7&gt;0,LARGE(AA7:AH7,1)+LARGE(AA7:AH7,2)+LARGE(AA7:AH7,3)+LARGE(AA7:AH7,4)+LARGE(AA7:AH7,5)+LARGE(AA7:AH7,6),0)</f>
        <v>50</v>
      </c>
      <c r="AO7" s="6">
        <v>13</v>
      </c>
      <c r="AQ7" s="6">
        <v>14430</v>
      </c>
      <c r="AS7" s="6">
        <v>13</v>
      </c>
      <c r="AT7" s="7" t="str">
        <v>Will Chesterman</v>
      </c>
    </row>
    <row r="8" spans="1:47">
      <c r="A8" s="28" t="s">
        <v>185</v>
      </c>
      <c r="B8" s="27"/>
      <c r="C8" s="30">
        <v>66</v>
      </c>
      <c r="D8" s="7">
        <f t="shared" si="0"/>
        <v>19</v>
      </c>
      <c r="F8" s="30">
        <v>70</v>
      </c>
      <c r="G8" s="7">
        <f t="shared" si="1"/>
        <v>19</v>
      </c>
      <c r="I8" s="31">
        <v>73</v>
      </c>
      <c r="J8" s="7">
        <f t="shared" si="2"/>
        <v>15</v>
      </c>
      <c r="L8" s="35" t="s">
        <v>6</v>
      </c>
      <c r="M8" s="7" t="str">
        <f t="shared" si="3"/>
        <v/>
      </c>
      <c r="O8" s="31">
        <v>72</v>
      </c>
      <c r="P8" s="7">
        <f t="shared" si="4"/>
        <v>17</v>
      </c>
      <c r="Q8" s="8"/>
      <c r="R8" s="35">
        <v>75</v>
      </c>
      <c r="S8" s="7">
        <f t="shared" si="5"/>
        <v>15</v>
      </c>
      <c r="T8" s="8"/>
      <c r="U8" s="35">
        <v>79</v>
      </c>
      <c r="V8" s="7">
        <f t="shared" si="6"/>
        <v>11</v>
      </c>
      <c r="W8" s="8"/>
      <c r="X8" s="35" t="s">
        <v>6</v>
      </c>
      <c r="Y8" s="7" t="str">
        <f t="shared" si="7"/>
        <v/>
      </c>
      <c r="Z8" s="8"/>
      <c r="AA8" s="7">
        <v>19</v>
      </c>
      <c r="AB8" s="7">
        <v>19</v>
      </c>
      <c r="AC8" s="7">
        <v>15</v>
      </c>
      <c r="AD8" s="7">
        <v>0</v>
      </c>
      <c r="AE8" s="7">
        <v>17</v>
      </c>
      <c r="AF8" s="7">
        <v>15</v>
      </c>
      <c r="AG8" s="7">
        <v>11</v>
      </c>
      <c r="AH8" s="7">
        <v>0</v>
      </c>
      <c r="AI8" s="7"/>
      <c r="AJ8" s="37">
        <f t="shared" si="8"/>
        <v>70</v>
      </c>
      <c r="AK8" s="6">
        <v>5</v>
      </c>
      <c r="AL8" s="6">
        <f t="shared" si="9"/>
        <v>85</v>
      </c>
      <c r="AM8" s="6">
        <v>5</v>
      </c>
      <c r="AN8" s="6">
        <f t="shared" si="10"/>
        <v>96</v>
      </c>
      <c r="AO8" s="6">
        <v>5</v>
      </c>
      <c r="AQ8" s="6">
        <v>5550</v>
      </c>
      <c r="AS8" s="6">
        <v>5</v>
      </c>
      <c r="AT8" s="7" t="str">
        <v>Alex Cornell</v>
      </c>
    </row>
    <row r="9" spans="1:47">
      <c r="A9" s="28" t="s">
        <v>186</v>
      </c>
      <c r="B9" s="27"/>
      <c r="C9" s="30">
        <v>76</v>
      </c>
      <c r="D9" s="7">
        <f t="shared" si="0"/>
        <v>16</v>
      </c>
      <c r="F9" s="30">
        <v>78</v>
      </c>
      <c r="G9" s="7">
        <f t="shared" si="1"/>
        <v>14</v>
      </c>
      <c r="I9" s="31">
        <v>67</v>
      </c>
      <c r="J9" s="7">
        <f t="shared" si="2"/>
        <v>18</v>
      </c>
      <c r="L9" s="35" t="s">
        <v>6</v>
      </c>
      <c r="M9" s="7" t="str">
        <f t="shared" si="3"/>
        <v/>
      </c>
      <c r="O9" s="30">
        <v>80</v>
      </c>
      <c r="P9" s="7">
        <f t="shared" si="4"/>
        <v>11</v>
      </c>
      <c r="Q9" s="8"/>
      <c r="R9" s="35">
        <v>76</v>
      </c>
      <c r="S9" s="7">
        <f t="shared" si="5"/>
        <v>13</v>
      </c>
      <c r="T9" s="8"/>
      <c r="U9" s="35" t="s">
        <v>6</v>
      </c>
      <c r="V9" s="7" t="str">
        <f t="shared" si="6"/>
        <v/>
      </c>
      <c r="W9" s="8"/>
      <c r="X9" s="35" t="s">
        <v>6</v>
      </c>
      <c r="Y9" s="7" t="str">
        <f t="shared" si="7"/>
        <v/>
      </c>
      <c r="Z9" s="8"/>
      <c r="AA9" s="7">
        <v>16</v>
      </c>
      <c r="AB9" s="7">
        <v>14</v>
      </c>
      <c r="AC9" s="7">
        <v>18</v>
      </c>
      <c r="AD9" s="7">
        <v>0</v>
      </c>
      <c r="AE9" s="7">
        <v>11</v>
      </c>
      <c r="AF9" s="7">
        <v>13</v>
      </c>
      <c r="AG9" s="7">
        <v>0</v>
      </c>
      <c r="AH9" s="7">
        <v>0</v>
      </c>
      <c r="AI9" s="7"/>
      <c r="AJ9" s="37">
        <f t="shared" si="8"/>
        <v>61</v>
      </c>
      <c r="AK9" s="6">
        <v>9</v>
      </c>
      <c r="AL9" s="6">
        <f t="shared" si="9"/>
        <v>72</v>
      </c>
      <c r="AM9" s="6">
        <v>9</v>
      </c>
      <c r="AN9" s="6">
        <f t="shared" si="10"/>
        <v>72</v>
      </c>
      <c r="AO9" s="6">
        <v>9</v>
      </c>
      <c r="AQ9" s="6">
        <v>9990</v>
      </c>
      <c r="AS9" s="6">
        <v>9</v>
      </c>
      <c r="AT9" s="7" t="str">
        <v>Matthew Dare</v>
      </c>
    </row>
    <row r="10" spans="1:47">
      <c r="A10" s="28" t="s">
        <v>189</v>
      </c>
      <c r="B10" s="27"/>
      <c r="C10" s="30">
        <v>76</v>
      </c>
      <c r="D10" s="7">
        <f t="shared" si="0"/>
        <v>16</v>
      </c>
      <c r="F10" s="30">
        <v>80</v>
      </c>
      <c r="G10" s="7">
        <f t="shared" si="1"/>
        <v>11</v>
      </c>
      <c r="I10" s="31">
        <v>69</v>
      </c>
      <c r="J10" s="7">
        <f t="shared" si="2"/>
        <v>16</v>
      </c>
      <c r="L10" s="35" t="s">
        <v>219</v>
      </c>
      <c r="M10" s="7" t="str">
        <f t="shared" si="3"/>
        <v/>
      </c>
      <c r="O10" s="35" t="s">
        <v>6</v>
      </c>
      <c r="P10" s="7" t="str">
        <f t="shared" si="4"/>
        <v/>
      </c>
      <c r="Q10" s="8"/>
      <c r="R10" s="35" t="s">
        <v>6</v>
      </c>
      <c r="S10" s="7" t="str">
        <f t="shared" si="5"/>
        <v/>
      </c>
      <c r="T10" s="8"/>
      <c r="U10" s="35">
        <v>74</v>
      </c>
      <c r="V10" s="7">
        <f t="shared" si="6"/>
        <v>18</v>
      </c>
      <c r="W10" s="8"/>
      <c r="X10" s="30">
        <v>65</v>
      </c>
      <c r="Y10" s="7">
        <f t="shared" si="7"/>
        <v>16</v>
      </c>
      <c r="Z10" s="8"/>
      <c r="AA10" s="7">
        <v>16</v>
      </c>
      <c r="AB10" s="7">
        <v>11</v>
      </c>
      <c r="AC10" s="7">
        <v>16</v>
      </c>
      <c r="AD10" s="7">
        <v>0</v>
      </c>
      <c r="AE10" s="7">
        <v>0</v>
      </c>
      <c r="AF10" s="7">
        <v>0</v>
      </c>
      <c r="AG10" s="7">
        <v>18</v>
      </c>
      <c r="AH10" s="7">
        <v>16</v>
      </c>
      <c r="AI10" s="7"/>
      <c r="AJ10" s="37">
        <f t="shared" si="8"/>
        <v>66</v>
      </c>
      <c r="AK10" s="6">
        <v>8</v>
      </c>
      <c r="AL10" s="6">
        <f t="shared" si="9"/>
        <v>77</v>
      </c>
      <c r="AM10" s="6">
        <v>8</v>
      </c>
      <c r="AN10" s="6">
        <f t="shared" si="10"/>
        <v>77</v>
      </c>
      <c r="AO10" s="6">
        <v>8</v>
      </c>
      <c r="AQ10" s="6">
        <v>8880</v>
      </c>
      <c r="AS10" s="6">
        <v>8</v>
      </c>
      <c r="AT10" s="7" t="str">
        <v>Ewan Goodwin</v>
      </c>
    </row>
    <row r="11" spans="1:47">
      <c r="A11" s="28" t="s">
        <v>192</v>
      </c>
      <c r="B11" s="27"/>
      <c r="C11" s="35" t="s">
        <v>6</v>
      </c>
      <c r="D11" s="7" t="str">
        <f t="shared" si="0"/>
        <v/>
      </c>
      <c r="F11" s="30">
        <v>77</v>
      </c>
      <c r="G11" s="7">
        <f t="shared" si="1"/>
        <v>15</v>
      </c>
      <c r="I11" s="105" t="s">
        <v>6</v>
      </c>
      <c r="J11" s="7" t="str">
        <f t="shared" si="2"/>
        <v/>
      </c>
      <c r="L11" s="35">
        <v>76</v>
      </c>
      <c r="M11" s="7">
        <f t="shared" si="3"/>
        <v>18</v>
      </c>
      <c r="O11" s="30">
        <v>89</v>
      </c>
      <c r="P11" s="7">
        <f t="shared" si="4"/>
        <v>9</v>
      </c>
      <c r="Q11" s="8"/>
      <c r="R11" s="35">
        <v>73</v>
      </c>
      <c r="S11" s="7">
        <f t="shared" si="5"/>
        <v>16</v>
      </c>
      <c r="T11" s="8"/>
      <c r="U11" s="35" t="s">
        <v>6</v>
      </c>
      <c r="V11" s="7" t="str">
        <f t="shared" si="6"/>
        <v/>
      </c>
      <c r="W11" s="8"/>
      <c r="X11" s="35" t="s">
        <v>6</v>
      </c>
      <c r="Y11" s="7" t="str">
        <f t="shared" si="7"/>
        <v/>
      </c>
      <c r="Z11" s="8"/>
      <c r="AA11" s="7">
        <v>0</v>
      </c>
      <c r="AB11" s="7">
        <v>15</v>
      </c>
      <c r="AC11" s="7">
        <v>0</v>
      </c>
      <c r="AD11" s="7">
        <v>18</v>
      </c>
      <c r="AE11" s="7">
        <v>9</v>
      </c>
      <c r="AF11" s="7">
        <v>16</v>
      </c>
      <c r="AG11" s="7">
        <v>0</v>
      </c>
      <c r="AH11" s="7">
        <v>0</v>
      </c>
      <c r="AI11" s="7"/>
      <c r="AJ11" s="37">
        <f t="shared" si="8"/>
        <v>58</v>
      </c>
      <c r="AK11" s="6">
        <v>10</v>
      </c>
      <c r="AL11" s="6">
        <f t="shared" si="9"/>
        <v>58</v>
      </c>
      <c r="AM11" s="6">
        <v>12</v>
      </c>
      <c r="AN11" s="6">
        <f t="shared" si="10"/>
        <v>58</v>
      </c>
      <c r="AO11" s="6">
        <v>12</v>
      </c>
      <c r="AQ11" s="6">
        <v>11320</v>
      </c>
      <c r="AS11" s="6">
        <v>10</v>
      </c>
      <c r="AT11" s="7" t="str">
        <v>Rhys Harrison</v>
      </c>
    </row>
    <row r="12" spans="1:47">
      <c r="A12" s="28" t="s">
        <v>198</v>
      </c>
      <c r="B12" s="27"/>
      <c r="C12" s="30">
        <v>90</v>
      </c>
      <c r="D12" s="7">
        <f t="shared" si="0"/>
        <v>6</v>
      </c>
      <c r="F12" s="30">
        <v>84</v>
      </c>
      <c r="G12" s="7">
        <f t="shared" si="1"/>
        <v>8</v>
      </c>
      <c r="I12" s="35" t="s">
        <v>6</v>
      </c>
      <c r="J12" s="7" t="str">
        <f t="shared" si="2"/>
        <v/>
      </c>
      <c r="L12" s="35" t="s">
        <v>6</v>
      </c>
      <c r="M12" s="7" t="str">
        <f t="shared" si="3"/>
        <v/>
      </c>
      <c r="O12" s="30">
        <v>74</v>
      </c>
      <c r="P12" s="7">
        <f t="shared" si="4"/>
        <v>16</v>
      </c>
      <c r="Q12" s="8"/>
      <c r="R12" s="35">
        <v>77</v>
      </c>
      <c r="S12" s="7">
        <f t="shared" si="5"/>
        <v>12</v>
      </c>
      <c r="T12" s="8"/>
      <c r="U12" s="35">
        <v>89</v>
      </c>
      <c r="V12" s="7">
        <f t="shared" si="6"/>
        <v>8</v>
      </c>
      <c r="W12" s="8"/>
      <c r="X12" s="30">
        <v>67</v>
      </c>
      <c r="Y12" s="7">
        <f t="shared" si="7"/>
        <v>15</v>
      </c>
      <c r="Z12" s="8"/>
      <c r="AA12" s="7">
        <v>6</v>
      </c>
      <c r="AB12" s="7">
        <v>8</v>
      </c>
      <c r="AC12" s="7">
        <v>0</v>
      </c>
      <c r="AD12" s="7">
        <v>0</v>
      </c>
      <c r="AE12" s="7">
        <v>16</v>
      </c>
      <c r="AF12" s="7">
        <v>12</v>
      </c>
      <c r="AG12" s="7">
        <v>8</v>
      </c>
      <c r="AH12" s="7">
        <v>15</v>
      </c>
      <c r="AI12" s="7"/>
      <c r="AJ12" s="37">
        <f t="shared" si="8"/>
        <v>51</v>
      </c>
      <c r="AK12" s="6">
        <v>12</v>
      </c>
      <c r="AL12" s="6">
        <f t="shared" si="9"/>
        <v>59</v>
      </c>
      <c r="AM12" s="6">
        <v>11</v>
      </c>
      <c r="AN12" s="6">
        <f t="shared" si="10"/>
        <v>65</v>
      </c>
      <c r="AO12" s="6">
        <v>11</v>
      </c>
      <c r="AQ12" s="6">
        <v>13210</v>
      </c>
      <c r="AS12" s="6">
        <v>12</v>
      </c>
      <c r="AT12" s="7" t="str">
        <v>Cameron Laird</v>
      </c>
    </row>
    <row r="13" spans="1:47" ht="12" customHeight="1">
      <c r="A13" s="28" t="s">
        <v>199</v>
      </c>
      <c r="B13" s="27"/>
      <c r="C13" s="30">
        <v>72</v>
      </c>
      <c r="D13" s="7">
        <f t="shared" si="0"/>
        <v>18</v>
      </c>
      <c r="F13" s="30">
        <v>75</v>
      </c>
      <c r="G13" s="7">
        <f t="shared" si="1"/>
        <v>16</v>
      </c>
      <c r="I13" s="31">
        <v>66</v>
      </c>
      <c r="J13" s="7">
        <f t="shared" si="2"/>
        <v>19</v>
      </c>
      <c r="L13" s="35">
        <v>67</v>
      </c>
      <c r="M13" s="7">
        <f t="shared" si="3"/>
        <v>20</v>
      </c>
      <c r="O13" s="30">
        <v>70</v>
      </c>
      <c r="P13" s="7">
        <f t="shared" si="4"/>
        <v>18</v>
      </c>
      <c r="Q13" s="8"/>
      <c r="R13" s="35">
        <v>80</v>
      </c>
      <c r="S13" s="7">
        <f t="shared" si="5"/>
        <v>10</v>
      </c>
      <c r="T13" s="8"/>
      <c r="U13" s="35">
        <v>71</v>
      </c>
      <c r="V13" s="7">
        <f t="shared" si="6"/>
        <v>20</v>
      </c>
      <c r="W13" s="8"/>
      <c r="X13" s="30">
        <v>68</v>
      </c>
      <c r="Y13" s="7">
        <f t="shared" si="7"/>
        <v>14</v>
      </c>
      <c r="Z13" s="8"/>
      <c r="AA13" s="7">
        <v>18</v>
      </c>
      <c r="AB13" s="7">
        <v>16</v>
      </c>
      <c r="AC13" s="7">
        <v>19</v>
      </c>
      <c r="AD13" s="7">
        <v>20</v>
      </c>
      <c r="AE13" s="7">
        <v>18</v>
      </c>
      <c r="AF13" s="7">
        <v>10</v>
      </c>
      <c r="AG13" s="7">
        <v>20</v>
      </c>
      <c r="AH13" s="7">
        <v>14</v>
      </c>
      <c r="AI13" s="7"/>
      <c r="AJ13" s="37">
        <f t="shared" si="8"/>
        <v>77</v>
      </c>
      <c r="AK13" s="6">
        <v>2</v>
      </c>
      <c r="AL13" s="6">
        <f t="shared" si="9"/>
        <v>95</v>
      </c>
      <c r="AM13" s="6">
        <v>1</v>
      </c>
      <c r="AN13" s="6">
        <f t="shared" si="10"/>
        <v>111</v>
      </c>
      <c r="AO13" s="6">
        <v>1</v>
      </c>
      <c r="AQ13" s="6">
        <v>2110</v>
      </c>
      <c r="AS13" s="6">
        <v>2</v>
      </c>
      <c r="AT13" s="7" t="str">
        <v>Alex Lynch</v>
      </c>
    </row>
    <row r="14" spans="1:47">
      <c r="A14" s="28" t="s">
        <v>200</v>
      </c>
      <c r="B14" s="27"/>
      <c r="C14" s="30">
        <v>77</v>
      </c>
      <c r="D14" s="7">
        <f t="shared" si="0"/>
        <v>11</v>
      </c>
      <c r="F14" s="30">
        <v>80</v>
      </c>
      <c r="G14" s="7">
        <f t="shared" si="1"/>
        <v>11</v>
      </c>
      <c r="I14" s="30">
        <v>84</v>
      </c>
      <c r="J14" s="7">
        <f t="shared" si="2"/>
        <v>12</v>
      </c>
      <c r="L14" s="35">
        <v>77</v>
      </c>
      <c r="M14" s="7">
        <f t="shared" si="3"/>
        <v>17</v>
      </c>
      <c r="O14" s="30">
        <v>78</v>
      </c>
      <c r="P14" s="7">
        <f t="shared" si="4"/>
        <v>12</v>
      </c>
      <c r="Q14" s="8"/>
      <c r="R14" s="35">
        <v>66</v>
      </c>
      <c r="S14" s="7">
        <f t="shared" si="5"/>
        <v>19</v>
      </c>
      <c r="T14" s="8"/>
      <c r="U14" s="35">
        <v>83</v>
      </c>
      <c r="V14" s="7">
        <f t="shared" si="6"/>
        <v>10</v>
      </c>
      <c r="W14" s="8"/>
      <c r="X14" s="30">
        <v>59</v>
      </c>
      <c r="Y14" s="7">
        <f t="shared" si="7"/>
        <v>19</v>
      </c>
      <c r="Z14" s="8"/>
      <c r="AA14" s="7">
        <v>11</v>
      </c>
      <c r="AB14" s="7">
        <v>11</v>
      </c>
      <c r="AC14" s="7">
        <v>12</v>
      </c>
      <c r="AD14" s="7">
        <v>17</v>
      </c>
      <c r="AE14" s="7">
        <v>12</v>
      </c>
      <c r="AF14" s="7">
        <v>19</v>
      </c>
      <c r="AG14" s="7">
        <v>10</v>
      </c>
      <c r="AH14" s="7">
        <v>19</v>
      </c>
      <c r="AI14" s="7"/>
      <c r="AJ14" s="37">
        <f t="shared" si="8"/>
        <v>67</v>
      </c>
      <c r="AK14" s="6">
        <v>7</v>
      </c>
      <c r="AL14" s="6">
        <f t="shared" si="9"/>
        <v>79</v>
      </c>
      <c r="AM14" s="6">
        <v>7</v>
      </c>
      <c r="AN14" s="6">
        <f t="shared" si="10"/>
        <v>90</v>
      </c>
      <c r="AO14" s="6">
        <v>7</v>
      </c>
      <c r="AQ14" s="6">
        <v>7770</v>
      </c>
      <c r="AS14" s="6">
        <v>7</v>
      </c>
      <c r="AT14" s="7" t="str">
        <v>Aaron Martin</v>
      </c>
    </row>
    <row r="15" spans="1:47">
      <c r="A15" s="28" t="s">
        <v>205</v>
      </c>
      <c r="B15" s="27"/>
      <c r="C15" s="30">
        <v>76</v>
      </c>
      <c r="D15" s="7">
        <f t="shared" si="0"/>
        <v>16</v>
      </c>
      <c r="F15" s="35" t="s">
        <v>6</v>
      </c>
      <c r="G15" s="7" t="str">
        <f t="shared" si="1"/>
        <v/>
      </c>
      <c r="I15" s="35" t="s">
        <v>6</v>
      </c>
      <c r="J15" s="7" t="str">
        <f t="shared" si="2"/>
        <v/>
      </c>
      <c r="L15" s="35" t="s">
        <v>6</v>
      </c>
      <c r="M15" s="7" t="str">
        <f t="shared" si="3"/>
        <v/>
      </c>
      <c r="O15" s="35" t="s">
        <v>6</v>
      </c>
      <c r="P15" s="7" t="str">
        <f t="shared" si="4"/>
        <v/>
      </c>
      <c r="Q15" s="8"/>
      <c r="R15" s="35">
        <v>75</v>
      </c>
      <c r="S15" s="7">
        <f t="shared" si="5"/>
        <v>15</v>
      </c>
      <c r="T15" s="8"/>
      <c r="U15" s="35">
        <v>77</v>
      </c>
      <c r="V15" s="7">
        <f t="shared" si="6"/>
        <v>14</v>
      </c>
      <c r="W15" s="8"/>
      <c r="X15" s="35" t="s">
        <v>6</v>
      </c>
      <c r="Y15" s="7" t="str">
        <f t="shared" si="7"/>
        <v/>
      </c>
      <c r="Z15" s="8"/>
      <c r="AA15" s="7">
        <v>16</v>
      </c>
      <c r="AB15" s="7">
        <v>0</v>
      </c>
      <c r="AC15" s="7">
        <v>0</v>
      </c>
      <c r="AD15" s="7">
        <v>0</v>
      </c>
      <c r="AE15" s="7">
        <v>0</v>
      </c>
      <c r="AF15" s="7">
        <v>15</v>
      </c>
      <c r="AG15" s="7">
        <v>14</v>
      </c>
      <c r="AH15" s="7">
        <v>0</v>
      </c>
      <c r="AI15" s="7"/>
      <c r="AJ15" s="37">
        <f t="shared" si="8"/>
        <v>45</v>
      </c>
      <c r="AK15" s="6">
        <v>14</v>
      </c>
      <c r="AL15" s="6">
        <f t="shared" si="9"/>
        <v>45</v>
      </c>
      <c r="AM15" s="6">
        <v>14</v>
      </c>
      <c r="AN15" s="6">
        <f t="shared" si="10"/>
        <v>45</v>
      </c>
      <c r="AO15" s="6">
        <v>14</v>
      </c>
      <c r="AQ15" s="6">
        <v>15540</v>
      </c>
      <c r="AS15" s="6">
        <v>14</v>
      </c>
      <c r="AT15" s="7" t="str">
        <v>Oscar Perry</v>
      </c>
    </row>
    <row r="16" spans="1:47">
      <c r="A16" s="28" t="s">
        <v>206</v>
      </c>
      <c r="B16" s="27"/>
      <c r="C16" s="30">
        <v>78</v>
      </c>
      <c r="D16" s="7">
        <f t="shared" si="0"/>
        <v>10</v>
      </c>
      <c r="F16" s="30">
        <v>86</v>
      </c>
      <c r="G16" s="7">
        <f t="shared" si="1"/>
        <v>6</v>
      </c>
      <c r="I16" s="30">
        <v>74</v>
      </c>
      <c r="J16" s="7">
        <f t="shared" si="2"/>
        <v>14</v>
      </c>
      <c r="L16" s="35" t="s">
        <v>6</v>
      </c>
      <c r="M16" s="7" t="str">
        <f t="shared" si="3"/>
        <v/>
      </c>
      <c r="O16" s="30">
        <v>76</v>
      </c>
      <c r="P16" s="7">
        <f t="shared" si="4"/>
        <v>13</v>
      </c>
      <c r="Q16" s="8"/>
      <c r="R16" s="35">
        <v>70</v>
      </c>
      <c r="S16" s="7">
        <f t="shared" si="5"/>
        <v>18</v>
      </c>
      <c r="T16" s="8"/>
      <c r="U16" s="35">
        <v>72</v>
      </c>
      <c r="V16" s="7">
        <f t="shared" si="6"/>
        <v>19</v>
      </c>
      <c r="W16" s="8"/>
      <c r="X16" s="30">
        <v>61</v>
      </c>
      <c r="Y16" s="7">
        <f t="shared" si="7"/>
        <v>18</v>
      </c>
      <c r="Z16" s="8"/>
      <c r="AA16" s="7">
        <v>10</v>
      </c>
      <c r="AB16" s="7">
        <v>6</v>
      </c>
      <c r="AC16" s="7">
        <v>14</v>
      </c>
      <c r="AD16" s="7">
        <v>0</v>
      </c>
      <c r="AE16" s="7">
        <v>13</v>
      </c>
      <c r="AF16" s="7">
        <v>18</v>
      </c>
      <c r="AG16" s="7">
        <v>19</v>
      </c>
      <c r="AH16" s="7">
        <v>18</v>
      </c>
      <c r="AI16" s="7"/>
      <c r="AJ16" s="37">
        <f t="shared" si="8"/>
        <v>69</v>
      </c>
      <c r="AK16" s="6">
        <v>6</v>
      </c>
      <c r="AL16" s="6">
        <f t="shared" si="9"/>
        <v>82</v>
      </c>
      <c r="AM16" s="6">
        <v>6</v>
      </c>
      <c r="AN16" s="6">
        <f t="shared" si="10"/>
        <v>92</v>
      </c>
      <c r="AO16" s="6">
        <v>6</v>
      </c>
      <c r="AQ16" s="6">
        <v>6660</v>
      </c>
      <c r="AS16" s="6">
        <v>6</v>
      </c>
      <c r="AT16" s="7" t="str">
        <v>Lauren Purchase</v>
      </c>
    </row>
    <row r="17" spans="1:46">
      <c r="A17" s="28" t="s">
        <v>207</v>
      </c>
      <c r="C17" s="30">
        <v>82</v>
      </c>
      <c r="D17" s="7">
        <f t="shared" si="0"/>
        <v>8</v>
      </c>
      <c r="F17" s="30">
        <v>86</v>
      </c>
      <c r="G17" s="7">
        <f t="shared" si="1"/>
        <v>6</v>
      </c>
      <c r="I17" s="35" t="s">
        <v>6</v>
      </c>
      <c r="J17" s="7" t="str">
        <f t="shared" si="2"/>
        <v/>
      </c>
      <c r="L17" s="35">
        <v>84</v>
      </c>
      <c r="M17" s="7">
        <f t="shared" si="3"/>
        <v>16</v>
      </c>
      <c r="O17" s="30">
        <v>81</v>
      </c>
      <c r="P17" s="7">
        <f t="shared" si="4"/>
        <v>10</v>
      </c>
      <c r="Q17" s="8"/>
      <c r="R17" s="35" t="s">
        <v>171</v>
      </c>
      <c r="S17" s="7" t="str">
        <f t="shared" si="5"/>
        <v/>
      </c>
      <c r="T17" s="8"/>
      <c r="U17" s="35">
        <v>74</v>
      </c>
      <c r="V17" s="7">
        <f t="shared" si="6"/>
        <v>18</v>
      </c>
      <c r="W17" s="8"/>
      <c r="X17" s="30">
        <v>72</v>
      </c>
      <c r="Y17" s="7">
        <f t="shared" si="7"/>
        <v>13</v>
      </c>
      <c r="Z17" s="8"/>
      <c r="AA17" s="7">
        <v>8</v>
      </c>
      <c r="AB17" s="7">
        <v>6</v>
      </c>
      <c r="AC17" s="7">
        <v>0</v>
      </c>
      <c r="AD17" s="7">
        <v>16</v>
      </c>
      <c r="AE17" s="7">
        <v>10</v>
      </c>
      <c r="AF17" s="7">
        <v>0</v>
      </c>
      <c r="AG17" s="7">
        <v>18</v>
      </c>
      <c r="AH17" s="7">
        <v>13</v>
      </c>
      <c r="AI17" s="7"/>
      <c r="AJ17" s="37">
        <f t="shared" si="8"/>
        <v>57</v>
      </c>
      <c r="AK17" s="6">
        <v>11</v>
      </c>
      <c r="AL17" s="6">
        <f t="shared" si="9"/>
        <v>65</v>
      </c>
      <c r="AM17" s="6">
        <v>10</v>
      </c>
      <c r="AN17" s="6">
        <f t="shared" si="10"/>
        <v>71</v>
      </c>
      <c r="AO17" s="6">
        <v>10</v>
      </c>
      <c r="AQ17" s="6">
        <v>12100</v>
      </c>
      <c r="AS17" s="6">
        <v>11</v>
      </c>
      <c r="AT17" s="7" t="str">
        <v>Josh Skelton</v>
      </c>
    </row>
    <row r="18" spans="1:46">
      <c r="A18" s="28" t="s">
        <v>208</v>
      </c>
      <c r="B18" s="27"/>
      <c r="C18" s="30">
        <v>78</v>
      </c>
      <c r="D18" s="7">
        <f t="shared" si="0"/>
        <v>10</v>
      </c>
      <c r="F18" s="30">
        <v>78</v>
      </c>
      <c r="G18" s="7">
        <f t="shared" si="1"/>
        <v>14</v>
      </c>
      <c r="I18" s="105" t="s">
        <v>171</v>
      </c>
      <c r="J18" s="7" t="str">
        <f t="shared" si="2"/>
        <v/>
      </c>
      <c r="L18" s="35" t="s">
        <v>171</v>
      </c>
      <c r="M18" s="7" t="str">
        <f t="shared" si="3"/>
        <v/>
      </c>
      <c r="O18" s="35" t="s">
        <v>6</v>
      </c>
      <c r="P18" s="7" t="str">
        <f t="shared" si="4"/>
        <v/>
      </c>
      <c r="Q18" s="8"/>
      <c r="R18" s="35" t="s">
        <v>6</v>
      </c>
      <c r="S18" s="7" t="str">
        <f t="shared" si="5"/>
        <v/>
      </c>
      <c r="T18" s="8"/>
      <c r="U18" s="35" t="s">
        <v>6</v>
      </c>
      <c r="V18" s="7" t="str">
        <f t="shared" si="6"/>
        <v/>
      </c>
      <c r="W18" s="8"/>
      <c r="X18" s="35" t="s">
        <v>6</v>
      </c>
      <c r="Y18" s="7" t="str">
        <f t="shared" si="7"/>
        <v/>
      </c>
      <c r="Z18" s="8"/>
      <c r="AA18" s="7">
        <v>10</v>
      </c>
      <c r="AB18" s="7">
        <v>14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7">
        <f t="shared" si="8"/>
        <v>24</v>
      </c>
      <c r="AK18" s="6">
        <v>17</v>
      </c>
      <c r="AL18" s="6">
        <f t="shared" si="9"/>
        <v>24</v>
      </c>
      <c r="AM18" s="6">
        <v>17</v>
      </c>
      <c r="AN18" s="6">
        <f t="shared" si="10"/>
        <v>24</v>
      </c>
      <c r="AO18" s="6">
        <v>17</v>
      </c>
      <c r="AQ18" s="6">
        <v>18870</v>
      </c>
      <c r="AS18" s="6">
        <v>17</v>
      </c>
      <c r="AT18" s="7" t="str">
        <v>Hugh Stevenson</v>
      </c>
    </row>
    <row r="19" spans="1:46">
      <c r="A19" s="28" t="s">
        <v>220</v>
      </c>
      <c r="B19" s="27"/>
      <c r="C19" s="30">
        <v>64</v>
      </c>
      <c r="D19" s="7">
        <f t="shared" si="0"/>
        <v>20</v>
      </c>
      <c r="F19" s="30">
        <v>67</v>
      </c>
      <c r="G19" s="7">
        <f t="shared" si="1"/>
        <v>20</v>
      </c>
      <c r="I19" s="30">
        <v>67</v>
      </c>
      <c r="J19" s="7">
        <f t="shared" si="2"/>
        <v>18</v>
      </c>
      <c r="L19" s="35" t="s">
        <v>6</v>
      </c>
      <c r="M19" s="7" t="str">
        <f t="shared" si="3"/>
        <v/>
      </c>
      <c r="O19" s="30">
        <v>74</v>
      </c>
      <c r="P19" s="7">
        <f t="shared" si="4"/>
        <v>16</v>
      </c>
      <c r="Q19" s="8"/>
      <c r="R19" s="35">
        <v>78</v>
      </c>
      <c r="S19" s="7">
        <f t="shared" si="5"/>
        <v>11</v>
      </c>
      <c r="T19" s="8"/>
      <c r="U19" s="35">
        <v>77</v>
      </c>
      <c r="V19" s="7">
        <f t="shared" si="6"/>
        <v>14</v>
      </c>
      <c r="W19" s="8"/>
      <c r="X19" s="30">
        <v>64</v>
      </c>
      <c r="Y19" s="7">
        <f t="shared" si="7"/>
        <v>17</v>
      </c>
      <c r="Z19" s="8"/>
      <c r="AA19" s="7">
        <v>20</v>
      </c>
      <c r="AB19" s="7">
        <v>20</v>
      </c>
      <c r="AC19" s="7">
        <v>18</v>
      </c>
      <c r="AD19" s="7">
        <v>0</v>
      </c>
      <c r="AE19" s="7">
        <v>16</v>
      </c>
      <c r="AF19" s="7">
        <v>11</v>
      </c>
      <c r="AG19" s="7">
        <v>14</v>
      </c>
      <c r="AH19" s="7">
        <v>17</v>
      </c>
      <c r="AI19" s="7"/>
      <c r="AJ19" s="37">
        <f t="shared" si="8"/>
        <v>75</v>
      </c>
      <c r="AK19" s="6">
        <v>4</v>
      </c>
      <c r="AL19" s="6">
        <f t="shared" si="9"/>
        <v>91</v>
      </c>
      <c r="AM19" s="6">
        <v>4</v>
      </c>
      <c r="AN19" s="6">
        <f t="shared" si="10"/>
        <v>105</v>
      </c>
      <c r="AO19" s="6">
        <v>3</v>
      </c>
      <c r="AQ19" s="6">
        <v>4430</v>
      </c>
      <c r="AS19" s="6">
        <v>4</v>
      </c>
      <c r="AT19" s="7" t="str">
        <v>Liam Wilson-Carroll</v>
      </c>
    </row>
    <row r="20" spans="1:46">
      <c r="A20" s="28" t="s">
        <v>210</v>
      </c>
      <c r="B20" s="27"/>
      <c r="C20" s="30">
        <v>83</v>
      </c>
      <c r="D20" s="7">
        <f t="shared" si="0"/>
        <v>7</v>
      </c>
      <c r="F20" s="30">
        <v>84</v>
      </c>
      <c r="G20" s="7">
        <f t="shared" si="1"/>
        <v>8</v>
      </c>
      <c r="I20" s="35" t="s">
        <v>6</v>
      </c>
      <c r="J20" s="7" t="str">
        <f t="shared" si="2"/>
        <v/>
      </c>
      <c r="L20" s="35" t="s">
        <v>6</v>
      </c>
      <c r="M20" s="7" t="str">
        <f t="shared" si="3"/>
        <v/>
      </c>
      <c r="O20" s="35" t="s">
        <v>6</v>
      </c>
      <c r="P20" s="7" t="str">
        <f t="shared" si="4"/>
        <v/>
      </c>
      <c r="Q20" s="8"/>
      <c r="R20" s="35" t="s">
        <v>6</v>
      </c>
      <c r="S20" s="7" t="str">
        <f t="shared" si="5"/>
        <v/>
      </c>
      <c r="T20" s="8"/>
      <c r="U20" s="35">
        <v>74</v>
      </c>
      <c r="V20" s="7">
        <f t="shared" si="6"/>
        <v>18</v>
      </c>
      <c r="W20" s="8"/>
      <c r="X20" s="35" t="s">
        <v>6</v>
      </c>
      <c r="Y20" s="7" t="str">
        <f t="shared" si="7"/>
        <v/>
      </c>
      <c r="Z20" s="8"/>
      <c r="AA20" s="7">
        <v>7</v>
      </c>
      <c r="AB20" s="7">
        <v>8</v>
      </c>
      <c r="AC20" s="7">
        <v>0</v>
      </c>
      <c r="AD20" s="7">
        <v>0</v>
      </c>
      <c r="AE20" s="7">
        <v>0</v>
      </c>
      <c r="AF20" s="7">
        <v>0</v>
      </c>
      <c r="AG20" s="7">
        <v>18</v>
      </c>
      <c r="AH20" s="7">
        <v>0</v>
      </c>
      <c r="AI20" s="7"/>
      <c r="AJ20" s="37">
        <f t="shared" si="8"/>
        <v>33</v>
      </c>
      <c r="AK20" s="6">
        <v>15</v>
      </c>
      <c r="AL20" s="6">
        <f t="shared" si="9"/>
        <v>33</v>
      </c>
      <c r="AM20" s="6">
        <v>15</v>
      </c>
      <c r="AN20" s="6">
        <f t="shared" si="10"/>
        <v>33</v>
      </c>
      <c r="AO20" s="6">
        <v>15</v>
      </c>
      <c r="AQ20" s="6">
        <v>16650</v>
      </c>
      <c r="AS20" s="6">
        <v>15</v>
      </c>
      <c r="AT20" s="7" t="str">
        <v>Tom Wrate</v>
      </c>
    </row>
    <row r="21" spans="1:46">
      <c r="A21" s="28" t="s">
        <v>204</v>
      </c>
      <c r="B21" s="27"/>
      <c r="C21" s="30">
        <v>74</v>
      </c>
      <c r="D21" s="7">
        <f t="shared" si="0"/>
        <v>17</v>
      </c>
      <c r="F21" s="30">
        <v>70</v>
      </c>
      <c r="G21" s="7">
        <f t="shared" si="1"/>
        <v>19</v>
      </c>
      <c r="I21" s="30">
        <v>64</v>
      </c>
      <c r="J21" s="7">
        <f t="shared" si="2"/>
        <v>20</v>
      </c>
      <c r="L21" s="35" t="s">
        <v>6</v>
      </c>
      <c r="M21" s="7" t="str">
        <f t="shared" si="3"/>
        <v/>
      </c>
      <c r="O21" s="30">
        <v>66</v>
      </c>
      <c r="P21" s="7">
        <f t="shared" si="4"/>
        <v>20</v>
      </c>
      <c r="Q21" s="8"/>
      <c r="R21" s="35">
        <v>71</v>
      </c>
      <c r="S21" s="7">
        <f t="shared" si="5"/>
        <v>17</v>
      </c>
      <c r="T21" s="8"/>
      <c r="U21" s="35">
        <v>83</v>
      </c>
      <c r="V21" s="7">
        <f t="shared" si="6"/>
        <v>10</v>
      </c>
      <c r="W21" s="8"/>
      <c r="X21" s="35" t="s">
        <v>6</v>
      </c>
      <c r="Y21" s="7" t="str">
        <f t="shared" si="7"/>
        <v/>
      </c>
      <c r="Z21" s="8"/>
      <c r="AA21" s="7">
        <v>17</v>
      </c>
      <c r="AB21" s="7">
        <v>19</v>
      </c>
      <c r="AC21" s="7">
        <v>20</v>
      </c>
      <c r="AD21" s="7">
        <v>0</v>
      </c>
      <c r="AE21" s="7">
        <v>20</v>
      </c>
      <c r="AF21" s="7">
        <v>17</v>
      </c>
      <c r="AG21" s="7">
        <v>10</v>
      </c>
      <c r="AH21" s="7">
        <v>0</v>
      </c>
      <c r="AI21" s="7"/>
      <c r="AJ21" s="37">
        <f t="shared" si="8"/>
        <v>76</v>
      </c>
      <c r="AK21" s="6">
        <v>3</v>
      </c>
      <c r="AL21" s="6">
        <f t="shared" si="9"/>
        <v>93</v>
      </c>
      <c r="AM21" s="6">
        <v>3</v>
      </c>
      <c r="AN21" s="6">
        <f t="shared" si="10"/>
        <v>103</v>
      </c>
      <c r="AO21" s="6">
        <v>4</v>
      </c>
      <c r="AQ21" s="6">
        <v>3340</v>
      </c>
      <c r="AS21" s="6">
        <v>3</v>
      </c>
      <c r="AT21" s="7" t="str">
        <v>Ben Olding</v>
      </c>
    </row>
    <row r="22" spans="1:46">
      <c r="A22" s="38" t="s">
        <v>195</v>
      </c>
      <c r="C22" s="30">
        <v>76</v>
      </c>
      <c r="D22" s="7">
        <f t="shared" si="0"/>
        <v>16</v>
      </c>
      <c r="F22" s="30">
        <v>79</v>
      </c>
      <c r="G22" s="7">
        <f t="shared" si="1"/>
        <v>12</v>
      </c>
      <c r="I22" s="30">
        <v>77</v>
      </c>
      <c r="J22" s="7">
        <f t="shared" si="2"/>
        <v>13</v>
      </c>
      <c r="L22" s="35">
        <v>73</v>
      </c>
      <c r="M22" s="7">
        <f t="shared" si="3"/>
        <v>19</v>
      </c>
      <c r="O22" s="30">
        <v>68</v>
      </c>
      <c r="P22" s="7">
        <f t="shared" si="4"/>
        <v>19</v>
      </c>
      <c r="Q22" s="8"/>
      <c r="R22" s="35">
        <v>61</v>
      </c>
      <c r="S22" s="7">
        <f t="shared" si="5"/>
        <v>20</v>
      </c>
      <c r="T22" s="8"/>
      <c r="U22" s="35">
        <v>76</v>
      </c>
      <c r="V22" s="7">
        <f t="shared" si="6"/>
        <v>15</v>
      </c>
      <c r="W22" s="8"/>
      <c r="X22" s="30">
        <v>58</v>
      </c>
      <c r="Y22" s="7">
        <f t="shared" si="7"/>
        <v>20</v>
      </c>
      <c r="Z22" s="8"/>
      <c r="AA22" s="7">
        <v>16</v>
      </c>
      <c r="AB22" s="7">
        <v>12</v>
      </c>
      <c r="AC22" s="7">
        <v>13</v>
      </c>
      <c r="AD22" s="7">
        <v>19</v>
      </c>
      <c r="AE22" s="7">
        <v>19</v>
      </c>
      <c r="AF22" s="7">
        <v>20</v>
      </c>
      <c r="AG22" s="7">
        <v>15</v>
      </c>
      <c r="AH22" s="7">
        <v>20</v>
      </c>
      <c r="AI22" s="7"/>
      <c r="AJ22" s="37">
        <f t="shared" si="8"/>
        <v>78</v>
      </c>
      <c r="AK22" s="6">
        <v>1</v>
      </c>
      <c r="AL22" s="6">
        <f t="shared" si="9"/>
        <v>94</v>
      </c>
      <c r="AM22" s="6">
        <v>2</v>
      </c>
      <c r="AN22" s="6">
        <f t="shared" si="10"/>
        <v>109</v>
      </c>
      <c r="AO22" s="6">
        <v>2</v>
      </c>
      <c r="AQ22" s="6">
        <v>1220</v>
      </c>
      <c r="AS22" s="6">
        <v>1</v>
      </c>
      <c r="AT22" s="7" t="str">
        <v>Alex Johnston</v>
      </c>
    </row>
    <row r="23" spans="1:46">
      <c r="A23" s="34"/>
      <c r="C23" s="30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0"/>
      <c r="P23" s="7" t="str">
        <f t="shared" si="4"/>
        <v/>
      </c>
      <c r="R23" s="30"/>
      <c r="S23" s="7" t="str">
        <f t="shared" si="5"/>
        <v/>
      </c>
      <c r="U23" s="30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4"/>
      <c r="C24" s="30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0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34"/>
      <c r="C25" s="30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4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4"/>
      <c r="C27" s="30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8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 G4 J4 M4 P4 S4 V4">
    <cfRule type="cellIs" dxfId="146" priority="1" stopIfTrue="1" operator="equal">
      <formula>18</formula>
    </cfRule>
    <cfRule type="cellIs" dxfId="145" priority="2" stopIfTrue="1" operator="equal">
      <formula>19</formula>
    </cfRule>
    <cfRule type="cellIs" dxfId="144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workbookViewId="0">
      <selection activeCell="U15" sqref="U15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17-36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Leaderboards!D7</f>
        <v>Ferndown</v>
      </c>
      <c r="D3" s="116"/>
      <c r="E3" s="20"/>
      <c r="F3" s="115" t="str">
        <f ca="1">Leaderboards!D8</f>
        <v>Parkstone</v>
      </c>
      <c r="G3" s="116"/>
      <c r="H3" s="20"/>
      <c r="I3" s="115" t="str">
        <f ca="1">Leaderboards!D9</f>
        <v>Canford Magna</v>
      </c>
      <c r="J3" s="116"/>
      <c r="K3" s="20"/>
      <c r="L3" s="115" t="str">
        <f ca="1">Leaderboards!D10</f>
        <v>Weymouth</v>
      </c>
      <c r="M3" s="116"/>
      <c r="N3" s="20"/>
      <c r="O3" s="115" t="str">
        <f ca="1">Leaderboards!D11</f>
        <v>Dudsbury</v>
      </c>
      <c r="P3" s="116"/>
      <c r="Q3" s="20"/>
      <c r="R3" s="115" t="str">
        <f ca="1">Leaderboards!D12</f>
        <v>Broadstone</v>
      </c>
      <c r="S3" s="116"/>
      <c r="T3" s="20"/>
      <c r="U3" s="115" t="str">
        <f ca="1">Leaderboards!D13</f>
        <v>Remedy Oak</v>
      </c>
      <c r="V3" s="116"/>
      <c r="W3" s="20"/>
      <c r="X3" s="115" t="str">
        <f ca="1">Leaderboards!D14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23</v>
      </c>
      <c r="D4" s="24" t="s">
        <v>24</v>
      </c>
      <c r="E4" s="25"/>
      <c r="F4" s="23" t="s">
        <v>23</v>
      </c>
      <c r="G4" s="24" t="s">
        <v>24</v>
      </c>
      <c r="H4" s="25"/>
      <c r="I4" s="23" t="s">
        <v>23</v>
      </c>
      <c r="J4" s="24" t="s">
        <v>24</v>
      </c>
      <c r="K4" s="25"/>
      <c r="L4" s="23" t="s">
        <v>23</v>
      </c>
      <c r="M4" s="24" t="s">
        <v>24</v>
      </c>
      <c r="N4" s="25"/>
      <c r="O4" s="23" t="s">
        <v>23</v>
      </c>
      <c r="P4" s="24" t="s">
        <v>24</v>
      </c>
      <c r="Q4" s="25"/>
      <c r="R4" s="23" t="s">
        <v>23</v>
      </c>
      <c r="S4" s="24" t="s">
        <v>24</v>
      </c>
      <c r="T4" s="25"/>
      <c r="U4" s="23" t="s">
        <v>23</v>
      </c>
      <c r="V4" s="24" t="s">
        <v>24</v>
      </c>
      <c r="W4" s="25"/>
      <c r="X4" s="23" t="s">
        <v>23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178</v>
      </c>
      <c r="B6" s="27"/>
      <c r="C6" s="35">
        <v>71</v>
      </c>
      <c r="D6" s="7">
        <f>IF(AND(ISNUMBER(C6),C6&gt;0),MAX(1,IF(ISNUMBER(C6),21-RANK(C6,C$6:C$51,TRUE),0)),"")</f>
        <v>20</v>
      </c>
      <c r="F6" s="105">
        <v>74</v>
      </c>
      <c r="G6" s="7">
        <f>IF(AND(ISNUMBER(F6),F6&gt;0),MAX(1,IF(ISNUMBER(F6),21-RANK(F6,F$6:F$51,TRUE),0)),"")</f>
        <v>16</v>
      </c>
      <c r="I6" s="31">
        <v>65</v>
      </c>
      <c r="J6" s="7">
        <f>IF(AND(ISNUMBER(I6),I6&gt;0),MAX(1,IF(ISNUMBER(I6),21-RANK(I6,I$6:I$51,TRUE),0)),"")</f>
        <v>18</v>
      </c>
      <c r="L6" s="31">
        <v>80</v>
      </c>
      <c r="M6" s="7">
        <f>IF(AND(ISNUMBER(L6),L6&gt;0),MAX(1,IF(ISNUMBER(L6),21-RANK(L6,L$6:L$51,TRUE),0)),"")</f>
        <v>15</v>
      </c>
      <c r="O6" s="35">
        <v>75</v>
      </c>
      <c r="P6" s="7">
        <f>IF(AND(ISNUMBER(O6),O6&gt;0),MAX(1,IF(ISNUMBER(O6),21-RANK(O6,O$6:O$51,TRUE),0)),"")</f>
        <v>18</v>
      </c>
      <c r="Q6" s="8"/>
      <c r="R6" s="30">
        <v>83</v>
      </c>
      <c r="S6" s="7">
        <f>IF(AND(ISNUMBER(R6),R6&gt;0),MAX(1,IF(ISNUMBER(R6),21-RANK(R6,R$6:R$51,TRUE),0)),"")</f>
        <v>9</v>
      </c>
      <c r="T6" s="8"/>
      <c r="U6" s="35">
        <v>80</v>
      </c>
      <c r="V6" s="7">
        <f>IF(AND(ISNUMBER(U6),U6&gt;0),MAX(1,IF(ISNUMBER(U6),21-RANK(U6,U$6:U$51,TRUE),0)),"")</f>
        <v>8</v>
      </c>
      <c r="W6" s="8"/>
      <c r="X6" s="30">
        <v>51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20</v>
      </c>
      <c r="AB6" s="7">
        <f t="array" ref="AB6:AB50">IF(ISNUMBER(G6:G50),G6:G50,0)</f>
        <v>16</v>
      </c>
      <c r="AC6" s="7">
        <f t="array" ref="AC6:AC50">IF(ISNUMBER(J6:J50),J6:J50,0)</f>
        <v>18</v>
      </c>
      <c r="AD6" s="7">
        <f t="array" ref="AD6:AD50">IF(ISNUMBER(M6:M50),M6:M50,0)</f>
        <v>15</v>
      </c>
      <c r="AE6" s="7">
        <f t="array" ref="AE6:AE50">IF(ISNUMBER(P6:P50),P6:P50,0)</f>
        <v>18</v>
      </c>
      <c r="AF6" s="7">
        <f t="array" ref="AF6:AF50">IF(ISNUMBER(S6:S50),S6:S50,0)</f>
        <v>9</v>
      </c>
      <c r="AG6" s="7">
        <f t="array" ref="AG6:AG50">IF(ISNUMBER(V6:V50),V6:V50,0)</f>
        <v>8</v>
      </c>
      <c r="AH6" s="7">
        <f t="array" ref="AH6:AH50">IF(ISNUMBER(Y6:Y50),Y6:Y50,0)</f>
        <v>18</v>
      </c>
      <c r="AI6" s="7"/>
      <c r="AJ6" s="37">
        <f>IF(A6&gt;0,LARGE(AA6:AH6,1)+LARGE(AA6:AH6,2)+LARGE(AA6:AH6,3)+LARGE(AA6:AH6,4),0)</f>
        <v>74</v>
      </c>
      <c r="AK6" s="6">
        <f t="array" ref="AK6:AK50">IF(AJ6:AJ50&gt;0,RANK(AJ6:AJ50,AJ$6:AJ$50),0)</f>
        <v>4</v>
      </c>
      <c r="AL6" s="6">
        <f>IF(A6&gt;0,LARGE(AA6:AH6,1)+LARGE(AA6:AH6,2)+LARGE(AA6:AH6,3)+LARGE(AA6:AH6,4)+LARGE(AA6:AH6,5),0)</f>
        <v>90</v>
      </c>
      <c r="AM6" s="6">
        <f t="array" ref="AM6:AM50">IF(AL6:AL50&gt;0,RANK(AL6:AL50,AL$6:AL$50),0)</f>
        <v>3</v>
      </c>
      <c r="AN6" s="6">
        <f>IF(A6&gt;0,LARGE(AA6:AH6,1)+LARGE(AA6:AH6,2)+LARGE(AA6:AH6,3)+LARGE(AA6:AH6,4)+LARGE(AA6:AH6,5)+LARGE(AA6:AH6,6),0)</f>
        <v>105</v>
      </c>
      <c r="AO6" s="6">
        <f t="array" ref="AO6:AO50">IF(AN6:AN50&gt;0,RANK(AN6:AN50,AN$6:AN$50),0)</f>
        <v>2</v>
      </c>
      <c r="AQ6" s="6">
        <f t="array" ref="AQ6:AQ50">IF(AK6:AK50&gt;0,(AK6:AK50*1000)+(AM6:AM50*100)+(AO6:AO50*10),1000000)</f>
        <v>4320</v>
      </c>
      <c r="AS6" s="6">
        <f t="array" ref="AS6:AS50">IF(AQ6:AQ50&lt;1000000,RANK(AQ6:AQ50,AQ$6:AQ$50,1),"")</f>
        <v>4</v>
      </c>
      <c r="AT6" s="7" t="str">
        <f t="array" ref="AT6:AT50">IF(A6:A50&lt;&gt;"",A6:A50,"")</f>
        <v>Matthew Beck</v>
      </c>
    </row>
    <row r="7" spans="1:47">
      <c r="A7" s="28" t="s">
        <v>180</v>
      </c>
      <c r="B7" s="27"/>
      <c r="C7" s="35" t="s">
        <v>6</v>
      </c>
      <c r="D7" s="7" t="str">
        <f t="shared" ref="D7:D51" si="0">IF(AND(ISNUMBER(C7),C7&gt;0),MAX(1,IF(ISNUMBER(C7),21-RANK(C7,C$6:C$51,TRUE),0)),"")</f>
        <v/>
      </c>
      <c r="F7" s="105" t="s">
        <v>6</v>
      </c>
      <c r="G7" s="7" t="str">
        <f t="shared" ref="G7:G51" si="1">IF(AND(ISNUMBER(F7),F7&gt;0),MAX(1,IF(ISNUMBER(F7),21-RANK(F7,F$6:F$51,TRUE),0)),"")</f>
        <v/>
      </c>
      <c r="I7" s="31">
        <v>82</v>
      </c>
      <c r="J7" s="7">
        <f t="shared" ref="J7:J51" si="2">IF(AND(ISNUMBER(I7),I7&gt;0),MAX(1,IF(ISNUMBER(I7),21-RANK(I7,I$6:I$51,TRUE),0)),"")</f>
        <v>7</v>
      </c>
      <c r="L7" s="105" t="s">
        <v>6</v>
      </c>
      <c r="M7" s="7" t="str">
        <f t="shared" ref="M7:M51" si="3">IF(AND(ISNUMBER(L7),L7&gt;0),MAX(1,IF(ISNUMBER(L7),21-RANK(L7,L$6:L$51,TRUE),0)),"")</f>
        <v/>
      </c>
      <c r="O7" s="35">
        <v>74</v>
      </c>
      <c r="P7" s="7">
        <f t="shared" ref="P7:P51" si="4">IF(AND(ISNUMBER(O7),O7&gt;0),MAX(1,IF(ISNUMBER(O7),21-RANK(O7,O$6:O$51,TRUE),0)),"")</f>
        <v>19</v>
      </c>
      <c r="Q7" s="8"/>
      <c r="R7" s="30">
        <v>82</v>
      </c>
      <c r="S7" s="7">
        <f t="shared" ref="S7:S51" si="5">IF(AND(ISNUMBER(R7),R7&gt;0),MAX(1,IF(ISNUMBER(R7),21-RANK(R7,R$6:R$51,TRUE),0)),"")</f>
        <v>11</v>
      </c>
      <c r="T7" s="8"/>
      <c r="U7" s="35">
        <v>78</v>
      </c>
      <c r="V7" s="7">
        <f t="shared" ref="V7:V51" si="6">IF(AND(ISNUMBER(U7),U7&gt;0),MAX(1,IF(ISNUMBER(U7),21-RANK(U7,U$6:U$51,TRUE),0)),"")</f>
        <v>10</v>
      </c>
      <c r="W7" s="8"/>
      <c r="X7" s="35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7</v>
      </c>
      <c r="AD7" s="7">
        <v>0</v>
      </c>
      <c r="AE7" s="7">
        <v>19</v>
      </c>
      <c r="AF7" s="7">
        <v>11</v>
      </c>
      <c r="AG7" s="7">
        <v>10</v>
      </c>
      <c r="AH7" s="7">
        <v>0</v>
      </c>
      <c r="AI7" s="7"/>
      <c r="AJ7" s="37">
        <f t="shared" ref="AJ7:AJ50" si="8">IF(A7&gt;0,LARGE(AA7:AH7,1)+LARGE(AA7:AH7,2)+LARGE(AA7:AH7,3)+LARGE(AA7:AH7,4),0)</f>
        <v>47</v>
      </c>
      <c r="AK7" s="6">
        <v>15</v>
      </c>
      <c r="AL7" s="6">
        <f t="shared" ref="AL7:AL50" si="9">IF(A7&gt;0,LARGE(AA7:AH7,1)+LARGE(AA7:AH7,2)+LARGE(AA7:AH7,3)+LARGE(AA7:AH7,4)+LARGE(AA7:AH7,5),0)</f>
        <v>47</v>
      </c>
      <c r="AM7" s="6">
        <v>15</v>
      </c>
      <c r="AN7" s="6">
        <f t="shared" ref="AN7:AN50" si="10">IF(A7&gt;0,LARGE(AA7:AH7,1)+LARGE(AA7:AH7,2)+LARGE(AA7:AH7,3)+LARGE(AA7:AH7,4)+LARGE(AA7:AH7,5)+LARGE(AA7:AH7,6),0)</f>
        <v>47</v>
      </c>
      <c r="AO7" s="6">
        <v>15</v>
      </c>
      <c r="AQ7" s="6">
        <v>16650</v>
      </c>
      <c r="AS7" s="6">
        <v>15</v>
      </c>
      <c r="AT7" s="7" t="str">
        <v>Tom Bastow</v>
      </c>
    </row>
    <row r="8" spans="1:47">
      <c r="A8" s="28" t="s">
        <v>181</v>
      </c>
      <c r="B8" s="27"/>
      <c r="C8" s="35">
        <v>75</v>
      </c>
      <c r="D8" s="7">
        <f t="shared" si="0"/>
        <v>16</v>
      </c>
      <c r="F8" s="30">
        <v>83</v>
      </c>
      <c r="G8" s="7">
        <f t="shared" si="1"/>
        <v>12</v>
      </c>
      <c r="I8" s="31">
        <v>76</v>
      </c>
      <c r="J8" s="7">
        <f t="shared" si="2"/>
        <v>10</v>
      </c>
      <c r="L8" s="31">
        <v>66</v>
      </c>
      <c r="M8" s="7">
        <f t="shared" si="3"/>
        <v>19</v>
      </c>
      <c r="O8" s="35">
        <v>77</v>
      </c>
      <c r="P8" s="7">
        <f t="shared" si="4"/>
        <v>15</v>
      </c>
      <c r="Q8" s="8"/>
      <c r="R8" s="30">
        <v>83</v>
      </c>
      <c r="S8" s="7">
        <f t="shared" si="5"/>
        <v>9</v>
      </c>
      <c r="T8" s="8"/>
      <c r="U8" s="35">
        <v>89</v>
      </c>
      <c r="V8" s="7">
        <f t="shared" si="6"/>
        <v>5</v>
      </c>
      <c r="W8" s="8"/>
      <c r="X8" s="30">
        <v>62</v>
      </c>
      <c r="Y8" s="7">
        <f t="shared" si="7"/>
        <v>10</v>
      </c>
      <c r="Z8" s="8"/>
      <c r="AA8" s="7">
        <v>16</v>
      </c>
      <c r="AB8" s="7">
        <v>12</v>
      </c>
      <c r="AC8" s="7">
        <v>10</v>
      </c>
      <c r="AD8" s="7">
        <v>19</v>
      </c>
      <c r="AE8" s="7">
        <v>15</v>
      </c>
      <c r="AF8" s="7">
        <v>9</v>
      </c>
      <c r="AG8" s="7">
        <v>5</v>
      </c>
      <c r="AH8" s="7">
        <v>10</v>
      </c>
      <c r="AI8" s="7"/>
      <c r="AJ8" s="37">
        <f t="shared" si="8"/>
        <v>62</v>
      </c>
      <c r="AK8" s="6">
        <v>9</v>
      </c>
      <c r="AL8" s="6">
        <f t="shared" si="9"/>
        <v>72</v>
      </c>
      <c r="AM8" s="6">
        <v>10</v>
      </c>
      <c r="AN8" s="6">
        <f t="shared" si="10"/>
        <v>82</v>
      </c>
      <c r="AO8" s="6">
        <v>7</v>
      </c>
      <c r="AQ8" s="6">
        <v>10070</v>
      </c>
      <c r="AS8" s="6">
        <v>10</v>
      </c>
      <c r="AT8" s="7" t="str">
        <v>Bailey Birch</v>
      </c>
    </row>
    <row r="9" spans="1:47">
      <c r="A9" s="28" t="s">
        <v>182</v>
      </c>
      <c r="B9" s="27"/>
      <c r="C9" s="35">
        <v>83</v>
      </c>
      <c r="D9" s="7">
        <f t="shared" si="0"/>
        <v>10</v>
      </c>
      <c r="F9" s="31">
        <v>70</v>
      </c>
      <c r="G9" s="7">
        <f t="shared" si="1"/>
        <v>18</v>
      </c>
      <c r="I9" s="35" t="s">
        <v>6</v>
      </c>
      <c r="J9" s="7" t="str">
        <f t="shared" si="2"/>
        <v/>
      </c>
      <c r="L9" s="35" t="s">
        <v>6</v>
      </c>
      <c r="M9" s="7" t="str">
        <f t="shared" si="3"/>
        <v/>
      </c>
      <c r="O9" s="35" t="s">
        <v>6</v>
      </c>
      <c r="P9" s="7" t="str">
        <f t="shared" si="4"/>
        <v/>
      </c>
      <c r="Q9" s="8"/>
      <c r="R9" s="30">
        <v>82</v>
      </c>
      <c r="S9" s="7">
        <f t="shared" si="5"/>
        <v>11</v>
      </c>
      <c r="T9" s="8"/>
      <c r="U9" s="35">
        <v>66</v>
      </c>
      <c r="V9" s="7">
        <f t="shared" si="6"/>
        <v>20</v>
      </c>
      <c r="W9" s="8"/>
      <c r="X9" s="35" t="s">
        <v>6</v>
      </c>
      <c r="Y9" s="7" t="str">
        <f t="shared" si="7"/>
        <v/>
      </c>
      <c r="Z9" s="8"/>
      <c r="AA9" s="7">
        <v>10</v>
      </c>
      <c r="AB9" s="7">
        <v>18</v>
      </c>
      <c r="AC9" s="7">
        <v>0</v>
      </c>
      <c r="AD9" s="7">
        <v>0</v>
      </c>
      <c r="AE9" s="7">
        <v>0</v>
      </c>
      <c r="AF9" s="7">
        <v>11</v>
      </c>
      <c r="AG9" s="7">
        <v>20</v>
      </c>
      <c r="AH9" s="7">
        <v>0</v>
      </c>
      <c r="AI9" s="7"/>
      <c r="AJ9" s="37">
        <f t="shared" si="8"/>
        <v>59</v>
      </c>
      <c r="AK9" s="6">
        <v>11</v>
      </c>
      <c r="AL9" s="6">
        <f t="shared" si="9"/>
        <v>59</v>
      </c>
      <c r="AM9" s="6">
        <v>12</v>
      </c>
      <c r="AN9" s="6">
        <f t="shared" si="10"/>
        <v>59</v>
      </c>
      <c r="AO9" s="6">
        <v>12</v>
      </c>
      <c r="AQ9" s="6">
        <v>12320</v>
      </c>
      <c r="AS9" s="6">
        <v>11</v>
      </c>
      <c r="AT9" s="7" t="str">
        <v>Oliver Booth</v>
      </c>
    </row>
    <row r="10" spans="1:47">
      <c r="A10" s="28" t="s">
        <v>184</v>
      </c>
      <c r="B10" s="27"/>
      <c r="C10" s="35" t="s">
        <v>6</v>
      </c>
      <c r="D10" s="7" t="str">
        <f t="shared" si="0"/>
        <v/>
      </c>
      <c r="F10" s="105" t="s">
        <v>6</v>
      </c>
      <c r="G10" s="7" t="str">
        <f t="shared" si="1"/>
        <v/>
      </c>
      <c r="I10" s="31">
        <v>66</v>
      </c>
      <c r="J10" s="7">
        <f t="shared" si="2"/>
        <v>16</v>
      </c>
      <c r="L10" s="105" t="s">
        <v>6</v>
      </c>
      <c r="M10" s="7" t="str">
        <f t="shared" si="3"/>
        <v/>
      </c>
      <c r="O10" s="35" t="s">
        <v>6</v>
      </c>
      <c r="P10" s="7" t="str">
        <f t="shared" si="4"/>
        <v/>
      </c>
      <c r="Q10" s="8"/>
      <c r="R10" s="35" t="s">
        <v>6</v>
      </c>
      <c r="S10" s="7" t="str">
        <f t="shared" si="5"/>
        <v/>
      </c>
      <c r="T10" s="8"/>
      <c r="U10" s="35">
        <v>79</v>
      </c>
      <c r="V10" s="7">
        <f t="shared" si="6"/>
        <v>9</v>
      </c>
      <c r="W10" s="8"/>
      <c r="X10" s="30">
        <v>56</v>
      </c>
      <c r="Y10" s="7">
        <f t="shared" si="7"/>
        <v>15</v>
      </c>
      <c r="Z10" s="8"/>
      <c r="AA10" s="7">
        <v>0</v>
      </c>
      <c r="AB10" s="7">
        <v>0</v>
      </c>
      <c r="AC10" s="7">
        <v>16</v>
      </c>
      <c r="AD10" s="7">
        <v>0</v>
      </c>
      <c r="AE10" s="7">
        <v>0</v>
      </c>
      <c r="AF10" s="7">
        <v>0</v>
      </c>
      <c r="AG10" s="7">
        <v>9</v>
      </c>
      <c r="AH10" s="7">
        <v>15</v>
      </c>
      <c r="AI10" s="7"/>
      <c r="AJ10" s="37">
        <f t="shared" si="8"/>
        <v>40</v>
      </c>
      <c r="AK10" s="6">
        <v>16</v>
      </c>
      <c r="AL10" s="6">
        <f t="shared" si="9"/>
        <v>40</v>
      </c>
      <c r="AM10" s="6">
        <v>16</v>
      </c>
      <c r="AN10" s="6">
        <f t="shared" si="10"/>
        <v>40</v>
      </c>
      <c r="AO10" s="6">
        <v>16</v>
      </c>
      <c r="AQ10" s="6">
        <v>17760</v>
      </c>
      <c r="AS10" s="6">
        <v>16</v>
      </c>
      <c r="AT10" s="7" t="str">
        <v>Cameron Clark</v>
      </c>
    </row>
    <row r="11" spans="1:47">
      <c r="A11" s="28" t="s">
        <v>187</v>
      </c>
      <c r="B11" s="27"/>
      <c r="C11" s="35">
        <v>72</v>
      </c>
      <c r="D11" s="7">
        <f t="shared" si="0"/>
        <v>18</v>
      </c>
      <c r="F11" s="30">
        <v>72</v>
      </c>
      <c r="G11" s="7">
        <f t="shared" si="1"/>
        <v>17</v>
      </c>
      <c r="I11" s="30">
        <v>65</v>
      </c>
      <c r="J11" s="7">
        <f t="shared" si="2"/>
        <v>18</v>
      </c>
      <c r="L11" s="105" t="s">
        <v>6</v>
      </c>
      <c r="M11" s="7" t="str">
        <f t="shared" si="3"/>
        <v/>
      </c>
      <c r="O11" s="35">
        <v>75</v>
      </c>
      <c r="P11" s="7">
        <f t="shared" si="4"/>
        <v>18</v>
      </c>
      <c r="Q11" s="8"/>
      <c r="R11" s="30">
        <v>75</v>
      </c>
      <c r="S11" s="7">
        <f t="shared" si="5"/>
        <v>14</v>
      </c>
      <c r="T11" s="8"/>
      <c r="U11" s="35">
        <v>71</v>
      </c>
      <c r="V11" s="7">
        <f t="shared" si="6"/>
        <v>18</v>
      </c>
      <c r="W11" s="8"/>
      <c r="X11" s="30">
        <v>60</v>
      </c>
      <c r="Y11" s="7">
        <f t="shared" si="7"/>
        <v>12</v>
      </c>
      <c r="Z11" s="8"/>
      <c r="AA11" s="7">
        <v>18</v>
      </c>
      <c r="AB11" s="7">
        <v>17</v>
      </c>
      <c r="AC11" s="7">
        <v>18</v>
      </c>
      <c r="AD11" s="7">
        <v>0</v>
      </c>
      <c r="AE11" s="7">
        <v>18</v>
      </c>
      <c r="AF11" s="7">
        <v>14</v>
      </c>
      <c r="AG11" s="7">
        <v>18</v>
      </c>
      <c r="AH11" s="7">
        <v>12</v>
      </c>
      <c r="AI11" s="7"/>
      <c r="AJ11" s="37">
        <f t="shared" si="8"/>
        <v>72</v>
      </c>
      <c r="AK11" s="6">
        <v>5</v>
      </c>
      <c r="AL11" s="6">
        <f t="shared" si="9"/>
        <v>89</v>
      </c>
      <c r="AM11" s="6">
        <v>4</v>
      </c>
      <c r="AN11" s="6">
        <f t="shared" si="10"/>
        <v>103</v>
      </c>
      <c r="AO11" s="6">
        <v>4</v>
      </c>
      <c r="AQ11" s="6">
        <v>5440</v>
      </c>
      <c r="AS11" s="6">
        <v>5</v>
      </c>
      <c r="AT11" s="7" t="str">
        <v>Becky Dodd</v>
      </c>
    </row>
    <row r="12" spans="1:47">
      <c r="A12" s="28" t="s">
        <v>188</v>
      </c>
      <c r="B12" s="27"/>
      <c r="C12" s="35">
        <v>79</v>
      </c>
      <c r="D12" s="7">
        <f t="shared" si="0"/>
        <v>14</v>
      </c>
      <c r="F12" s="31">
        <v>97</v>
      </c>
      <c r="G12" s="7">
        <f t="shared" si="1"/>
        <v>9</v>
      </c>
      <c r="I12" s="31">
        <v>67</v>
      </c>
      <c r="J12" s="7">
        <f t="shared" si="2"/>
        <v>14</v>
      </c>
      <c r="L12" s="31">
        <v>83</v>
      </c>
      <c r="M12" s="7">
        <f t="shared" si="3"/>
        <v>14</v>
      </c>
      <c r="O12" s="35">
        <v>93</v>
      </c>
      <c r="P12" s="7">
        <f t="shared" si="4"/>
        <v>12</v>
      </c>
      <c r="Q12" s="8"/>
      <c r="R12" s="30">
        <v>80</v>
      </c>
      <c r="S12" s="7">
        <f t="shared" si="5"/>
        <v>12</v>
      </c>
      <c r="T12" s="8"/>
      <c r="U12" s="35">
        <v>89</v>
      </c>
      <c r="V12" s="7">
        <f t="shared" si="6"/>
        <v>5</v>
      </c>
      <c r="W12" s="8"/>
      <c r="X12" s="30">
        <v>75</v>
      </c>
      <c r="Y12" s="7">
        <f t="shared" si="7"/>
        <v>6</v>
      </c>
      <c r="Z12" s="8"/>
      <c r="AA12" s="7">
        <v>14</v>
      </c>
      <c r="AB12" s="7">
        <v>9</v>
      </c>
      <c r="AC12" s="7">
        <v>14</v>
      </c>
      <c r="AD12" s="7">
        <v>14</v>
      </c>
      <c r="AE12" s="7">
        <v>12</v>
      </c>
      <c r="AF12" s="7">
        <v>12</v>
      </c>
      <c r="AG12" s="7">
        <v>5</v>
      </c>
      <c r="AH12" s="7">
        <v>6</v>
      </c>
      <c r="AI12" s="7"/>
      <c r="AJ12" s="37">
        <f t="shared" si="8"/>
        <v>54</v>
      </c>
      <c r="AK12" s="6">
        <v>12</v>
      </c>
      <c r="AL12" s="6">
        <f t="shared" si="9"/>
        <v>66</v>
      </c>
      <c r="AM12" s="6">
        <v>11</v>
      </c>
      <c r="AN12" s="6">
        <f t="shared" si="10"/>
        <v>75</v>
      </c>
      <c r="AO12" s="6">
        <v>9</v>
      </c>
      <c r="AQ12" s="6">
        <v>13190</v>
      </c>
      <c r="AS12" s="6">
        <v>12</v>
      </c>
      <c r="AT12" s="7" t="str">
        <v>Donny Frankel</v>
      </c>
    </row>
    <row r="13" spans="1:47" ht="12" customHeight="1">
      <c r="A13" s="28" t="s">
        <v>190</v>
      </c>
      <c r="B13" s="27"/>
      <c r="C13" s="35" t="s">
        <v>6</v>
      </c>
      <c r="D13" s="7" t="str">
        <f t="shared" si="0"/>
        <v/>
      </c>
      <c r="F13" s="105" t="s">
        <v>6</v>
      </c>
      <c r="G13" s="7" t="str">
        <f t="shared" si="1"/>
        <v/>
      </c>
      <c r="I13" s="31">
        <v>69</v>
      </c>
      <c r="J13" s="7">
        <f t="shared" si="2"/>
        <v>13</v>
      </c>
      <c r="L13" s="31">
        <v>69</v>
      </c>
      <c r="M13" s="7">
        <f t="shared" si="3"/>
        <v>16</v>
      </c>
      <c r="O13" s="35" t="s">
        <v>6</v>
      </c>
      <c r="P13" s="7" t="str">
        <f t="shared" si="4"/>
        <v/>
      </c>
      <c r="Q13" s="8"/>
      <c r="R13" s="30">
        <v>70</v>
      </c>
      <c r="S13" s="7">
        <f t="shared" si="5"/>
        <v>19</v>
      </c>
      <c r="T13" s="8"/>
      <c r="U13" s="35">
        <v>82</v>
      </c>
      <c r="V13" s="7">
        <f t="shared" si="6"/>
        <v>7</v>
      </c>
      <c r="W13" s="8"/>
      <c r="X13" s="30">
        <v>51</v>
      </c>
      <c r="Y13" s="7">
        <f t="shared" si="7"/>
        <v>18</v>
      </c>
      <c r="Z13" s="8"/>
      <c r="AA13" s="7">
        <v>0</v>
      </c>
      <c r="AB13" s="7">
        <v>0</v>
      </c>
      <c r="AC13" s="7">
        <v>13</v>
      </c>
      <c r="AD13" s="7">
        <v>16</v>
      </c>
      <c r="AE13" s="7">
        <v>0</v>
      </c>
      <c r="AF13" s="7">
        <v>19</v>
      </c>
      <c r="AG13" s="7">
        <v>7</v>
      </c>
      <c r="AH13" s="7">
        <v>18</v>
      </c>
      <c r="AI13" s="7"/>
      <c r="AJ13" s="37">
        <f t="shared" si="8"/>
        <v>66</v>
      </c>
      <c r="AK13" s="6">
        <v>7</v>
      </c>
      <c r="AL13" s="6">
        <f t="shared" si="9"/>
        <v>73</v>
      </c>
      <c r="AM13" s="6">
        <v>9</v>
      </c>
      <c r="AN13" s="6">
        <f t="shared" si="10"/>
        <v>73</v>
      </c>
      <c r="AO13" s="6">
        <v>11</v>
      </c>
      <c r="AQ13" s="6">
        <v>8010</v>
      </c>
      <c r="AS13" s="6">
        <v>8</v>
      </c>
      <c r="AT13" s="7" t="str">
        <v>Chloe Haesler</v>
      </c>
    </row>
    <row r="14" spans="1:47">
      <c r="A14" s="28" t="s">
        <v>191</v>
      </c>
      <c r="B14" s="27"/>
      <c r="C14" s="35" t="s">
        <v>6</v>
      </c>
      <c r="D14" s="7" t="str">
        <f t="shared" si="0"/>
        <v/>
      </c>
      <c r="F14" s="105" t="s">
        <v>6</v>
      </c>
      <c r="G14" s="7" t="str">
        <f t="shared" si="1"/>
        <v/>
      </c>
      <c r="I14" s="35" t="s">
        <v>6</v>
      </c>
      <c r="J14" s="7" t="str">
        <f t="shared" si="2"/>
        <v/>
      </c>
      <c r="L14" s="35" t="s">
        <v>6</v>
      </c>
      <c r="M14" s="7" t="str">
        <f t="shared" si="3"/>
        <v/>
      </c>
      <c r="O14" s="35">
        <v>95</v>
      </c>
      <c r="P14" s="7">
        <f t="shared" si="4"/>
        <v>11</v>
      </c>
      <c r="Q14" s="8"/>
      <c r="R14" s="30">
        <v>83</v>
      </c>
      <c r="S14" s="7">
        <f t="shared" si="5"/>
        <v>9</v>
      </c>
      <c r="T14" s="8"/>
      <c r="U14" s="35">
        <v>83</v>
      </c>
      <c r="V14" s="7">
        <f t="shared" si="6"/>
        <v>6</v>
      </c>
      <c r="W14" s="8"/>
      <c r="X14" s="30">
        <v>70</v>
      </c>
      <c r="Y14" s="7">
        <f t="shared" si="7"/>
        <v>8</v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11</v>
      </c>
      <c r="AF14" s="7">
        <v>9</v>
      </c>
      <c r="AG14" s="7">
        <v>6</v>
      </c>
      <c r="AH14" s="7">
        <v>8</v>
      </c>
      <c r="AI14" s="7"/>
      <c r="AJ14" s="37">
        <f t="shared" si="8"/>
        <v>34</v>
      </c>
      <c r="AK14" s="6">
        <v>18</v>
      </c>
      <c r="AL14" s="6">
        <f t="shared" si="9"/>
        <v>34</v>
      </c>
      <c r="AM14" s="6">
        <v>18</v>
      </c>
      <c r="AN14" s="6">
        <f t="shared" si="10"/>
        <v>34</v>
      </c>
      <c r="AO14" s="6">
        <v>18</v>
      </c>
      <c r="AQ14" s="6">
        <v>19980</v>
      </c>
      <c r="AS14" s="6">
        <v>18</v>
      </c>
      <c r="AT14" s="7" t="str">
        <v>Fred Harris</v>
      </c>
    </row>
    <row r="15" spans="1:47">
      <c r="A15" s="28" t="s">
        <v>193</v>
      </c>
      <c r="B15" s="27"/>
      <c r="C15" s="35" t="s">
        <v>6</v>
      </c>
      <c r="D15" s="7" t="str">
        <f t="shared" si="0"/>
        <v/>
      </c>
      <c r="F15" s="105" t="s">
        <v>6</v>
      </c>
      <c r="G15" s="7" t="str">
        <f t="shared" si="1"/>
        <v/>
      </c>
      <c r="I15" s="31">
        <v>72</v>
      </c>
      <c r="J15" s="7">
        <f t="shared" si="2"/>
        <v>11</v>
      </c>
      <c r="L15" s="31">
        <v>67</v>
      </c>
      <c r="M15" s="7">
        <f t="shared" si="3"/>
        <v>18</v>
      </c>
      <c r="O15" s="35">
        <v>75</v>
      </c>
      <c r="P15" s="7">
        <f t="shared" si="4"/>
        <v>18</v>
      </c>
      <c r="Q15" s="8"/>
      <c r="R15" s="30">
        <v>72</v>
      </c>
      <c r="S15" s="7">
        <f t="shared" si="5"/>
        <v>17</v>
      </c>
      <c r="T15" s="8"/>
      <c r="U15" s="35" t="s">
        <v>6</v>
      </c>
      <c r="V15" s="7" t="str">
        <f t="shared" si="6"/>
        <v/>
      </c>
      <c r="W15" s="8"/>
      <c r="X15" s="30">
        <v>59</v>
      </c>
      <c r="Y15" s="7">
        <f t="shared" si="7"/>
        <v>13</v>
      </c>
      <c r="Z15" s="8"/>
      <c r="AA15" s="7">
        <v>0</v>
      </c>
      <c r="AB15" s="7">
        <v>0</v>
      </c>
      <c r="AC15" s="7">
        <v>11</v>
      </c>
      <c r="AD15" s="7">
        <v>18</v>
      </c>
      <c r="AE15" s="7">
        <v>18</v>
      </c>
      <c r="AF15" s="7">
        <v>17</v>
      </c>
      <c r="AG15" s="7">
        <v>0</v>
      </c>
      <c r="AH15" s="7">
        <v>13</v>
      </c>
      <c r="AI15" s="7"/>
      <c r="AJ15" s="37">
        <f t="shared" si="8"/>
        <v>66</v>
      </c>
      <c r="AK15" s="6">
        <v>7</v>
      </c>
      <c r="AL15" s="6">
        <f t="shared" si="9"/>
        <v>77</v>
      </c>
      <c r="AM15" s="6">
        <v>6</v>
      </c>
      <c r="AN15" s="6">
        <f t="shared" si="10"/>
        <v>77</v>
      </c>
      <c r="AO15" s="6">
        <v>8</v>
      </c>
      <c r="AQ15" s="6">
        <v>7680</v>
      </c>
      <c r="AS15" s="6">
        <v>7</v>
      </c>
      <c r="AT15" s="7" t="str">
        <v>Charlie Holbrook</v>
      </c>
    </row>
    <row r="16" spans="1:47">
      <c r="A16" s="28" t="s">
        <v>194</v>
      </c>
      <c r="B16" s="27"/>
      <c r="C16" s="35">
        <v>75</v>
      </c>
      <c r="D16" s="7">
        <f t="shared" si="0"/>
        <v>16</v>
      </c>
      <c r="F16" s="30">
        <v>75</v>
      </c>
      <c r="G16" s="7">
        <f t="shared" si="1"/>
        <v>14</v>
      </c>
      <c r="I16" s="31">
        <v>66</v>
      </c>
      <c r="J16" s="7">
        <f t="shared" si="2"/>
        <v>16</v>
      </c>
      <c r="L16" s="31">
        <v>62</v>
      </c>
      <c r="M16" s="7">
        <f t="shared" si="3"/>
        <v>20</v>
      </c>
      <c r="O16" s="35">
        <v>78</v>
      </c>
      <c r="P16" s="7">
        <f t="shared" si="4"/>
        <v>14</v>
      </c>
      <c r="Q16" s="8"/>
      <c r="R16" s="30">
        <v>69</v>
      </c>
      <c r="S16" s="7">
        <f t="shared" si="5"/>
        <v>20</v>
      </c>
      <c r="T16" s="8"/>
      <c r="U16" s="35">
        <v>74</v>
      </c>
      <c r="V16" s="7">
        <f t="shared" si="6"/>
        <v>16</v>
      </c>
      <c r="W16" s="8"/>
      <c r="X16" s="30">
        <v>53</v>
      </c>
      <c r="Y16" s="7">
        <f t="shared" si="7"/>
        <v>16</v>
      </c>
      <c r="Z16" s="8"/>
      <c r="AA16" s="7">
        <v>16</v>
      </c>
      <c r="AB16" s="7">
        <v>14</v>
      </c>
      <c r="AC16" s="7">
        <v>16</v>
      </c>
      <c r="AD16" s="7">
        <v>20</v>
      </c>
      <c r="AE16" s="7">
        <v>14</v>
      </c>
      <c r="AF16" s="7">
        <v>20</v>
      </c>
      <c r="AG16" s="7">
        <v>16</v>
      </c>
      <c r="AH16" s="7">
        <v>16</v>
      </c>
      <c r="AI16" s="7"/>
      <c r="AJ16" s="37">
        <f t="shared" si="8"/>
        <v>72</v>
      </c>
      <c r="AK16" s="6">
        <v>5</v>
      </c>
      <c r="AL16" s="6">
        <f t="shared" si="9"/>
        <v>88</v>
      </c>
      <c r="AM16" s="6">
        <v>5</v>
      </c>
      <c r="AN16" s="6">
        <f t="shared" si="10"/>
        <v>104</v>
      </c>
      <c r="AO16" s="6">
        <v>3</v>
      </c>
      <c r="AQ16" s="6">
        <v>5530</v>
      </c>
      <c r="AS16" s="6">
        <v>6</v>
      </c>
      <c r="AT16" s="7" t="str">
        <v>Aidan Holloway</v>
      </c>
    </row>
    <row r="17" spans="1:46">
      <c r="A17" s="28"/>
      <c r="C17" s="35"/>
      <c r="D17" s="7" t="str">
        <f t="shared" si="0"/>
        <v/>
      </c>
      <c r="F17" s="31"/>
      <c r="G17" s="7" t="str">
        <f t="shared" si="1"/>
        <v/>
      </c>
      <c r="I17" s="30"/>
      <c r="J17" s="7" t="str">
        <f t="shared" si="2"/>
        <v/>
      </c>
      <c r="L17" s="30"/>
      <c r="M17" s="7" t="str">
        <f t="shared" si="3"/>
        <v/>
      </c>
      <c r="O17" s="35"/>
      <c r="P17" s="7" t="str">
        <f t="shared" si="4"/>
        <v/>
      </c>
      <c r="Q17" s="8"/>
      <c r="R17" s="30"/>
      <c r="S17" s="7" t="str">
        <f t="shared" si="5"/>
        <v/>
      </c>
      <c r="T17" s="8"/>
      <c r="U17" s="35"/>
      <c r="V17" s="7" t="str">
        <f t="shared" si="6"/>
        <v/>
      </c>
      <c r="W17" s="8"/>
      <c r="X17" s="30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7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>
      <c r="A18" s="28" t="s">
        <v>196</v>
      </c>
      <c r="B18" s="27"/>
      <c r="C18" s="35">
        <v>80</v>
      </c>
      <c r="D18" s="7">
        <f t="shared" si="0"/>
        <v>12</v>
      </c>
      <c r="F18" s="30">
        <v>92</v>
      </c>
      <c r="G18" s="7">
        <f t="shared" si="1"/>
        <v>10</v>
      </c>
      <c r="I18" s="31">
        <v>78</v>
      </c>
      <c r="J18" s="7">
        <f t="shared" si="2"/>
        <v>9</v>
      </c>
      <c r="L18" s="105" t="s">
        <v>6</v>
      </c>
      <c r="M18" s="7" t="str">
        <f t="shared" si="3"/>
        <v/>
      </c>
      <c r="O18" s="35">
        <v>79</v>
      </c>
      <c r="P18" s="7">
        <f t="shared" si="4"/>
        <v>13</v>
      </c>
      <c r="Q18" s="8"/>
      <c r="R18" s="30">
        <v>76</v>
      </c>
      <c r="S18" s="7">
        <f t="shared" si="5"/>
        <v>13</v>
      </c>
      <c r="T18" s="8"/>
      <c r="U18" s="35">
        <v>74</v>
      </c>
      <c r="V18" s="7">
        <f t="shared" si="6"/>
        <v>16</v>
      </c>
      <c r="W18" s="8"/>
      <c r="X18" s="30">
        <v>48</v>
      </c>
      <c r="Y18" s="7">
        <f t="shared" si="7"/>
        <v>20</v>
      </c>
      <c r="Z18" s="8"/>
      <c r="AA18" s="7">
        <v>12</v>
      </c>
      <c r="AB18" s="7">
        <v>10</v>
      </c>
      <c r="AC18" s="7">
        <v>9</v>
      </c>
      <c r="AD18" s="7">
        <v>0</v>
      </c>
      <c r="AE18" s="7">
        <v>13</v>
      </c>
      <c r="AF18" s="7">
        <v>13</v>
      </c>
      <c r="AG18" s="7">
        <v>16</v>
      </c>
      <c r="AH18" s="7">
        <v>20</v>
      </c>
      <c r="AI18" s="7"/>
      <c r="AJ18" s="37">
        <f t="shared" si="8"/>
        <v>62</v>
      </c>
      <c r="AK18" s="6">
        <v>9</v>
      </c>
      <c r="AL18" s="6">
        <f t="shared" si="9"/>
        <v>74</v>
      </c>
      <c r="AM18" s="6">
        <v>8</v>
      </c>
      <c r="AN18" s="6">
        <f t="shared" si="10"/>
        <v>84</v>
      </c>
      <c r="AO18" s="6">
        <v>6</v>
      </c>
      <c r="AQ18" s="6">
        <v>9860</v>
      </c>
      <c r="AS18" s="6">
        <v>9</v>
      </c>
      <c r="AT18" s="7" t="str">
        <v>George Jones</v>
      </c>
    </row>
    <row r="19" spans="1:46">
      <c r="A19" s="28" t="s">
        <v>197</v>
      </c>
      <c r="B19" s="27"/>
      <c r="C19" s="35">
        <v>73</v>
      </c>
      <c r="D19" s="7">
        <f t="shared" si="0"/>
        <v>17</v>
      </c>
      <c r="F19" s="30">
        <v>67</v>
      </c>
      <c r="G19" s="7">
        <f t="shared" si="1"/>
        <v>20</v>
      </c>
      <c r="I19" s="30">
        <v>60</v>
      </c>
      <c r="J19" s="7">
        <f t="shared" si="2"/>
        <v>20</v>
      </c>
      <c r="L19" s="35" t="s">
        <v>6</v>
      </c>
      <c r="M19" s="7" t="str">
        <f t="shared" si="3"/>
        <v/>
      </c>
      <c r="O19" s="35">
        <v>72</v>
      </c>
      <c r="P19" s="7">
        <f t="shared" si="4"/>
        <v>20</v>
      </c>
      <c r="Q19" s="8"/>
      <c r="R19" s="30">
        <v>73</v>
      </c>
      <c r="S19" s="7">
        <f t="shared" si="5"/>
        <v>16</v>
      </c>
      <c r="T19" s="8"/>
      <c r="U19" s="35">
        <v>75</v>
      </c>
      <c r="V19" s="7">
        <f t="shared" si="6"/>
        <v>14</v>
      </c>
      <c r="W19" s="8"/>
      <c r="X19" s="30">
        <v>60</v>
      </c>
      <c r="Y19" s="7">
        <f t="shared" si="7"/>
        <v>12</v>
      </c>
      <c r="Z19" s="8"/>
      <c r="AA19" s="7">
        <v>17</v>
      </c>
      <c r="AB19" s="7">
        <v>20</v>
      </c>
      <c r="AC19" s="7">
        <v>20</v>
      </c>
      <c r="AD19" s="7">
        <v>0</v>
      </c>
      <c r="AE19" s="7">
        <v>20</v>
      </c>
      <c r="AF19" s="7">
        <v>16</v>
      </c>
      <c r="AG19" s="7">
        <v>14</v>
      </c>
      <c r="AH19" s="7">
        <v>12</v>
      </c>
      <c r="AI19" s="7"/>
      <c r="AJ19" s="37">
        <f t="shared" si="8"/>
        <v>77</v>
      </c>
      <c r="AK19" s="6">
        <v>1</v>
      </c>
      <c r="AL19" s="6">
        <f t="shared" si="9"/>
        <v>93</v>
      </c>
      <c r="AM19" s="6">
        <v>1</v>
      </c>
      <c r="AN19" s="6">
        <f t="shared" si="10"/>
        <v>107</v>
      </c>
      <c r="AO19" s="6">
        <v>1</v>
      </c>
      <c r="AQ19" s="6">
        <v>1110</v>
      </c>
      <c r="AS19" s="6">
        <v>1</v>
      </c>
      <c r="AT19" s="7" t="str">
        <v>Molly Kington</v>
      </c>
    </row>
    <row r="20" spans="1:46">
      <c r="A20" s="28" t="s">
        <v>201</v>
      </c>
      <c r="B20" s="27"/>
      <c r="C20" s="35">
        <v>79</v>
      </c>
      <c r="D20" s="7">
        <f t="shared" si="0"/>
        <v>14</v>
      </c>
      <c r="F20" s="30">
        <v>74</v>
      </c>
      <c r="G20" s="7">
        <f t="shared" si="1"/>
        <v>16</v>
      </c>
      <c r="I20" s="35" t="s">
        <v>6</v>
      </c>
      <c r="J20" s="7" t="str">
        <f t="shared" si="2"/>
        <v/>
      </c>
      <c r="L20" s="35" t="s">
        <v>6</v>
      </c>
      <c r="M20" s="7" t="str">
        <f t="shared" si="3"/>
        <v/>
      </c>
      <c r="O20" s="35" t="s">
        <v>6</v>
      </c>
      <c r="P20" s="7" t="str">
        <f t="shared" si="4"/>
        <v/>
      </c>
      <c r="Q20" s="8"/>
      <c r="R20" s="35" t="s">
        <v>6</v>
      </c>
      <c r="S20" s="7" t="str">
        <f t="shared" si="5"/>
        <v/>
      </c>
      <c r="T20" s="8"/>
      <c r="U20" s="35">
        <v>77</v>
      </c>
      <c r="V20" s="7">
        <f t="shared" si="6"/>
        <v>11</v>
      </c>
      <c r="W20" s="8"/>
      <c r="X20" s="30">
        <v>70</v>
      </c>
      <c r="Y20" s="7">
        <f t="shared" si="7"/>
        <v>8</v>
      </c>
      <c r="Z20" s="8"/>
      <c r="AA20" s="7">
        <v>14</v>
      </c>
      <c r="AB20" s="7">
        <v>16</v>
      </c>
      <c r="AC20" s="7">
        <v>0</v>
      </c>
      <c r="AD20" s="7">
        <v>0</v>
      </c>
      <c r="AE20" s="7">
        <v>0</v>
      </c>
      <c r="AF20" s="7">
        <v>0</v>
      </c>
      <c r="AG20" s="7">
        <v>11</v>
      </c>
      <c r="AH20" s="7">
        <v>8</v>
      </c>
      <c r="AI20" s="7"/>
      <c r="AJ20" s="37">
        <f t="shared" si="8"/>
        <v>49</v>
      </c>
      <c r="AK20" s="6">
        <v>13</v>
      </c>
      <c r="AL20" s="6">
        <f t="shared" si="9"/>
        <v>49</v>
      </c>
      <c r="AM20" s="6">
        <v>14</v>
      </c>
      <c r="AN20" s="6">
        <f t="shared" si="10"/>
        <v>49</v>
      </c>
      <c r="AO20" s="6">
        <v>14</v>
      </c>
      <c r="AQ20" s="6">
        <v>14540</v>
      </c>
      <c r="AS20" s="6">
        <v>14</v>
      </c>
      <c r="AT20" s="7" t="str">
        <v>Connor Moore</v>
      </c>
    </row>
    <row r="21" spans="1:46">
      <c r="A21" s="28" t="s">
        <v>202</v>
      </c>
      <c r="B21" s="27"/>
      <c r="C21" s="35" t="s">
        <v>6</v>
      </c>
      <c r="D21" s="7" t="str">
        <f t="shared" si="0"/>
        <v/>
      </c>
      <c r="F21" s="30">
        <v>80</v>
      </c>
      <c r="G21" s="7">
        <f t="shared" si="1"/>
        <v>13</v>
      </c>
      <c r="I21" s="30">
        <v>70</v>
      </c>
      <c r="J21" s="7">
        <f t="shared" si="2"/>
        <v>12</v>
      </c>
      <c r="L21" s="35" t="s">
        <v>6</v>
      </c>
      <c r="M21" s="7" t="str">
        <f t="shared" si="3"/>
        <v/>
      </c>
      <c r="O21" s="35" t="s">
        <v>6</v>
      </c>
      <c r="P21" s="7" t="str">
        <f t="shared" si="4"/>
        <v/>
      </c>
      <c r="Q21" s="8"/>
      <c r="R21" s="35" t="s">
        <v>6</v>
      </c>
      <c r="S21" s="7" t="str">
        <f t="shared" si="5"/>
        <v/>
      </c>
      <c r="T21" s="8"/>
      <c r="U21" s="35">
        <v>75</v>
      </c>
      <c r="V21" s="7">
        <f t="shared" si="6"/>
        <v>14</v>
      </c>
      <c r="W21" s="8"/>
      <c r="X21" s="35" t="s">
        <v>6</v>
      </c>
      <c r="Y21" s="7" t="str">
        <f t="shared" si="7"/>
        <v/>
      </c>
      <c r="Z21" s="8"/>
      <c r="AA21" s="7">
        <v>0</v>
      </c>
      <c r="AB21" s="7">
        <v>13</v>
      </c>
      <c r="AC21" s="7">
        <v>12</v>
      </c>
      <c r="AD21" s="7">
        <v>0</v>
      </c>
      <c r="AE21" s="7">
        <v>0</v>
      </c>
      <c r="AF21" s="7">
        <v>0</v>
      </c>
      <c r="AG21" s="7">
        <v>14</v>
      </c>
      <c r="AH21" s="7">
        <v>0</v>
      </c>
      <c r="AI21" s="7"/>
      <c r="AJ21" s="37">
        <f t="shared" si="8"/>
        <v>39</v>
      </c>
      <c r="AK21" s="6">
        <v>17</v>
      </c>
      <c r="AL21" s="6">
        <f t="shared" si="9"/>
        <v>39</v>
      </c>
      <c r="AM21" s="6">
        <v>17</v>
      </c>
      <c r="AN21" s="6">
        <f t="shared" si="10"/>
        <v>39</v>
      </c>
      <c r="AO21" s="6">
        <v>17</v>
      </c>
      <c r="AQ21" s="6">
        <v>18870</v>
      </c>
      <c r="AS21" s="6">
        <v>17</v>
      </c>
      <c r="AT21" s="7" t="str">
        <v>Andy Murray</v>
      </c>
    </row>
    <row r="22" spans="1:46">
      <c r="A22" s="38" t="s">
        <v>203</v>
      </c>
      <c r="C22" s="35" t="s">
        <v>6</v>
      </c>
      <c r="D22" s="7" t="str">
        <f t="shared" si="0"/>
        <v/>
      </c>
      <c r="F22" s="105" t="s">
        <v>6</v>
      </c>
      <c r="G22" s="7" t="str">
        <f t="shared" si="1"/>
        <v/>
      </c>
      <c r="I22" s="105" t="s">
        <v>6</v>
      </c>
      <c r="J22" s="7" t="str">
        <f t="shared" si="2"/>
        <v/>
      </c>
      <c r="L22" s="31">
        <v>67</v>
      </c>
      <c r="M22" s="7">
        <f t="shared" si="3"/>
        <v>18</v>
      </c>
      <c r="O22" s="35" t="s">
        <v>6</v>
      </c>
      <c r="P22" s="7" t="str">
        <f t="shared" si="4"/>
        <v/>
      </c>
      <c r="Q22" s="8"/>
      <c r="R22" s="30">
        <v>71</v>
      </c>
      <c r="S22" s="7">
        <f t="shared" si="5"/>
        <v>18</v>
      </c>
      <c r="T22" s="8"/>
      <c r="U22" s="35">
        <v>69</v>
      </c>
      <c r="V22" s="7">
        <f t="shared" si="6"/>
        <v>19</v>
      </c>
      <c r="W22" s="8"/>
      <c r="X22" s="30">
        <v>48</v>
      </c>
      <c r="Y22" s="7">
        <f t="shared" si="7"/>
        <v>20</v>
      </c>
      <c r="Z22" s="8"/>
      <c r="AA22" s="7">
        <v>0</v>
      </c>
      <c r="AB22" s="7">
        <v>0</v>
      </c>
      <c r="AC22" s="7">
        <v>0</v>
      </c>
      <c r="AD22" s="7">
        <v>18</v>
      </c>
      <c r="AE22" s="7">
        <v>0</v>
      </c>
      <c r="AF22" s="7">
        <v>18</v>
      </c>
      <c r="AG22" s="7">
        <v>19</v>
      </c>
      <c r="AH22" s="7">
        <v>20</v>
      </c>
      <c r="AI22" s="7"/>
      <c r="AJ22" s="37">
        <f t="shared" si="8"/>
        <v>75</v>
      </c>
      <c r="AK22" s="6">
        <v>2</v>
      </c>
      <c r="AL22" s="6">
        <f t="shared" si="9"/>
        <v>75</v>
      </c>
      <c r="AM22" s="6">
        <v>7</v>
      </c>
      <c r="AN22" s="6">
        <f t="shared" si="10"/>
        <v>75</v>
      </c>
      <c r="AO22" s="6">
        <v>9</v>
      </c>
      <c r="AQ22" s="6">
        <v>2790</v>
      </c>
      <c r="AS22" s="6">
        <v>3</v>
      </c>
      <c r="AT22" s="7" t="str">
        <v>Rebecca Nicholls</v>
      </c>
    </row>
    <row r="23" spans="1:46">
      <c r="A23" s="38"/>
      <c r="C23" s="35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5"/>
      <c r="P23" s="7" t="str">
        <f t="shared" si="4"/>
        <v/>
      </c>
      <c r="R23" s="30"/>
      <c r="S23" s="7" t="str">
        <f t="shared" si="5"/>
        <v/>
      </c>
      <c r="U23" s="35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8" t="s">
        <v>209</v>
      </c>
      <c r="C24" s="30">
        <v>80</v>
      </c>
      <c r="D24" s="7">
        <f t="shared" si="0"/>
        <v>12</v>
      </c>
      <c r="F24" s="30">
        <v>86</v>
      </c>
      <c r="G24" s="7">
        <f t="shared" si="1"/>
        <v>11</v>
      </c>
      <c r="I24" s="30">
        <v>79</v>
      </c>
      <c r="J24" s="7">
        <f t="shared" si="2"/>
        <v>8</v>
      </c>
      <c r="L24" s="35" t="s">
        <v>6</v>
      </c>
      <c r="M24" s="7" t="str">
        <f t="shared" si="3"/>
        <v/>
      </c>
      <c r="O24" s="35" t="s">
        <v>6</v>
      </c>
      <c r="P24" s="7" t="str">
        <f t="shared" si="4"/>
        <v/>
      </c>
      <c r="R24" s="35" t="s">
        <v>6</v>
      </c>
      <c r="S24" s="7" t="str">
        <f t="shared" si="5"/>
        <v/>
      </c>
      <c r="U24" s="30">
        <v>76</v>
      </c>
      <c r="V24" s="7">
        <f t="shared" si="6"/>
        <v>12</v>
      </c>
      <c r="X24" s="30">
        <v>58</v>
      </c>
      <c r="Y24" s="7">
        <f t="shared" si="7"/>
        <v>14</v>
      </c>
      <c r="AA24" s="9">
        <v>12</v>
      </c>
      <c r="AB24" s="9">
        <v>11</v>
      </c>
      <c r="AC24" s="9">
        <v>8</v>
      </c>
      <c r="AD24" s="9">
        <v>0</v>
      </c>
      <c r="AE24" s="9">
        <v>0</v>
      </c>
      <c r="AF24" s="9">
        <v>0</v>
      </c>
      <c r="AG24" s="9">
        <v>12</v>
      </c>
      <c r="AH24" s="9">
        <v>14</v>
      </c>
      <c r="AJ24" s="37">
        <f t="shared" si="8"/>
        <v>49</v>
      </c>
      <c r="AK24" s="6">
        <v>13</v>
      </c>
      <c r="AL24" s="6">
        <f t="shared" si="9"/>
        <v>57</v>
      </c>
      <c r="AM24" s="6">
        <v>13</v>
      </c>
      <c r="AN24" s="6">
        <f t="shared" si="10"/>
        <v>57</v>
      </c>
      <c r="AO24" s="6">
        <v>13</v>
      </c>
      <c r="AQ24" s="6">
        <v>14430</v>
      </c>
      <c r="AS24" s="6">
        <v>13</v>
      </c>
      <c r="AT24" s="9" t="str">
        <v>Megan Withnall</v>
      </c>
    </row>
    <row r="25" spans="1:46">
      <c r="A25" s="38" t="s">
        <v>211</v>
      </c>
      <c r="C25" s="30">
        <v>71</v>
      </c>
      <c r="D25" s="7">
        <f t="shared" si="0"/>
        <v>20</v>
      </c>
      <c r="F25" s="30">
        <v>69</v>
      </c>
      <c r="G25" s="7">
        <f t="shared" si="1"/>
        <v>19</v>
      </c>
      <c r="I25" s="30">
        <v>64</v>
      </c>
      <c r="J25" s="7">
        <f t="shared" si="2"/>
        <v>19</v>
      </c>
      <c r="L25" s="35" t="s">
        <v>6</v>
      </c>
      <c r="M25" s="7" t="str">
        <f t="shared" si="3"/>
        <v/>
      </c>
      <c r="O25" s="35" t="s">
        <v>6</v>
      </c>
      <c r="P25" s="7" t="str">
        <f t="shared" si="4"/>
        <v/>
      </c>
      <c r="R25" s="30">
        <v>73</v>
      </c>
      <c r="S25" s="7">
        <f t="shared" si="5"/>
        <v>16</v>
      </c>
      <c r="U25" s="30">
        <v>73</v>
      </c>
      <c r="V25" s="7">
        <f t="shared" si="6"/>
        <v>17</v>
      </c>
      <c r="X25" s="30">
        <v>62</v>
      </c>
      <c r="Y25" s="7">
        <f t="shared" si="7"/>
        <v>10</v>
      </c>
      <c r="AA25" s="9">
        <v>20</v>
      </c>
      <c r="AB25" s="9">
        <v>19</v>
      </c>
      <c r="AC25" s="9">
        <v>19</v>
      </c>
      <c r="AD25" s="9">
        <v>0</v>
      </c>
      <c r="AE25" s="9">
        <v>0</v>
      </c>
      <c r="AF25" s="9">
        <v>16</v>
      </c>
      <c r="AG25" s="9">
        <v>17</v>
      </c>
      <c r="AH25" s="9">
        <v>10</v>
      </c>
      <c r="AJ25" s="37">
        <f t="shared" si="8"/>
        <v>75</v>
      </c>
      <c r="AK25" s="6">
        <v>2</v>
      </c>
      <c r="AL25" s="6">
        <f t="shared" si="9"/>
        <v>91</v>
      </c>
      <c r="AM25" s="6">
        <v>2</v>
      </c>
      <c r="AN25" s="6">
        <f t="shared" si="10"/>
        <v>101</v>
      </c>
      <c r="AO25" s="6">
        <v>5</v>
      </c>
      <c r="AQ25" s="6">
        <v>2250</v>
      </c>
      <c r="AS25" s="6">
        <v>2</v>
      </c>
      <c r="AT25" s="9" t="str">
        <v>Georgina Wrixon</v>
      </c>
    </row>
    <row r="26" spans="1:46">
      <c r="A26" s="38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4"/>
      <c r="C27" s="30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8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1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1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 C32:C33">
    <cfRule type="cellIs" dxfId="143" priority="1" stopIfTrue="1" operator="equal">
      <formula>18</formula>
    </cfRule>
    <cfRule type="cellIs" dxfId="142" priority="2" stopIfTrue="1" operator="equal">
      <formula>19</formula>
    </cfRule>
    <cfRule type="cellIs" dxfId="141" priority="3" stopIfTrue="1" operator="equal">
      <formula>20</formula>
    </cfRule>
  </conditionalFormatting>
  <conditionalFormatting sqref="G4">
    <cfRule type="cellIs" dxfId="140" priority="4" stopIfTrue="1" operator="equal">
      <formula>18</formula>
    </cfRule>
    <cfRule type="cellIs" dxfId="139" priority="5" stopIfTrue="1" operator="equal">
      <formula>19</formula>
    </cfRule>
    <cfRule type="cellIs" dxfId="138" priority="6" stopIfTrue="1" operator="equal">
      <formula>20</formula>
    </cfRule>
  </conditionalFormatting>
  <conditionalFormatting sqref="J4">
    <cfRule type="cellIs" dxfId="137" priority="7" stopIfTrue="1" operator="equal">
      <formula>18</formula>
    </cfRule>
    <cfRule type="cellIs" dxfId="136" priority="8" stopIfTrue="1" operator="equal">
      <formula>19</formula>
    </cfRule>
    <cfRule type="cellIs" dxfId="135" priority="9" stopIfTrue="1" operator="equal">
      <formula>20</formula>
    </cfRule>
  </conditionalFormatting>
  <conditionalFormatting sqref="M4">
    <cfRule type="cellIs" dxfId="134" priority="10" stopIfTrue="1" operator="equal">
      <formula>18</formula>
    </cfRule>
    <cfRule type="cellIs" dxfId="133" priority="11" stopIfTrue="1" operator="equal">
      <formula>19</formula>
    </cfRule>
    <cfRule type="cellIs" dxfId="132" priority="12" stopIfTrue="1" operator="equal">
      <formula>20</formula>
    </cfRule>
  </conditionalFormatting>
  <conditionalFormatting sqref="P4">
    <cfRule type="cellIs" dxfId="131" priority="13" stopIfTrue="1" operator="equal">
      <formula>18</formula>
    </cfRule>
    <cfRule type="cellIs" dxfId="130" priority="14" stopIfTrue="1" operator="equal">
      <formula>19</formula>
    </cfRule>
    <cfRule type="cellIs" dxfId="129" priority="15" stopIfTrue="1" operator="equal">
      <formula>20</formula>
    </cfRule>
  </conditionalFormatting>
  <conditionalFormatting sqref="S4">
    <cfRule type="cellIs" dxfId="128" priority="16" stopIfTrue="1" operator="equal">
      <formula>18</formula>
    </cfRule>
    <cfRule type="cellIs" dxfId="127" priority="17" stopIfTrue="1" operator="equal">
      <formula>19</formula>
    </cfRule>
    <cfRule type="cellIs" dxfId="126" priority="18" stopIfTrue="1" operator="equal">
      <formula>20</formula>
    </cfRule>
  </conditionalFormatting>
  <conditionalFormatting sqref="V4">
    <cfRule type="cellIs" dxfId="125" priority="19" stopIfTrue="1" operator="equal">
      <formula>18</formula>
    </cfRule>
    <cfRule type="cellIs" dxfId="124" priority="20" stopIfTrue="1" operator="equal">
      <formula>19</formula>
    </cfRule>
    <cfRule type="cellIs" dxfId="123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1" workbookViewId="0">
      <selection activeCell="X6" sqref="X6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Boys7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">
        <v>25</v>
      </c>
      <c r="G4" s="24" t="s">
        <v>24</v>
      </c>
      <c r="H4" s="25"/>
      <c r="I4" s="23" t="s">
        <v>25</v>
      </c>
      <c r="J4" s="24" t="s">
        <v>24</v>
      </c>
      <c r="K4" s="25"/>
      <c r="L4" s="23" t="s">
        <v>25</v>
      </c>
      <c r="M4" s="24" t="s">
        <v>24</v>
      </c>
      <c r="N4" s="25"/>
      <c r="O4" s="23" t="s">
        <v>25</v>
      </c>
      <c r="P4" s="24" t="s">
        <v>24</v>
      </c>
      <c r="Q4" s="25"/>
      <c r="R4" s="23" t="s">
        <v>25</v>
      </c>
      <c r="S4" s="24" t="s">
        <v>24</v>
      </c>
      <c r="T4" s="25"/>
      <c r="U4" s="23" t="s">
        <v>25</v>
      </c>
      <c r="V4" s="24" t="s">
        <v>24</v>
      </c>
      <c r="W4" s="25"/>
      <c r="X4" s="23" t="s">
        <v>25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40</v>
      </c>
      <c r="B6" s="27"/>
      <c r="C6" s="29">
        <v>76</v>
      </c>
      <c r="D6" s="7">
        <f>IF(AND(ISNUMBER(C6),C6&gt;0),MAX(1,IF(ISNUMBER(C6),21-RANK(C6,C$6:C$51,TRUE),0)),"")</f>
        <v>11</v>
      </c>
      <c r="F6" s="35" t="s">
        <v>6</v>
      </c>
      <c r="G6" s="7" t="str">
        <f>IF(AND(ISNUMBER(F6),F6&gt;0),MAX(1,IF(ISNUMBER(F6),21-RANK(F6,F$6:F$51,TRUE),0)),"")</f>
        <v/>
      </c>
      <c r="I6" s="31" t="s">
        <v>6</v>
      </c>
      <c r="J6" s="7" t="str">
        <f>IF(AND(ISNUMBER(I6),I6&gt;0),MAX(1,IF(ISNUMBER(I6),21-RANK(I6,I$6:I$51,TRUE),0)),"")</f>
        <v/>
      </c>
      <c r="L6" s="35" t="s">
        <v>6</v>
      </c>
      <c r="M6" s="7" t="str">
        <f>IF(AND(ISNUMBER(L6),L6&gt;0),MAX(1,IF(ISNUMBER(L6),21-RANK(L6,L$6:L$51,TRUE),0)),"")</f>
        <v/>
      </c>
      <c r="O6" s="30" t="s">
        <v>6</v>
      </c>
      <c r="P6" s="7" t="str">
        <f>IF(AND(ISNUMBER(O6),O6&gt;0),MAX(1,IF(ISNUMBER(O6),21-RANK(O6,O$6:O$51,TRUE),0)),"")</f>
        <v/>
      </c>
      <c r="Q6" s="8"/>
      <c r="R6" s="35" t="s">
        <v>6</v>
      </c>
      <c r="S6" s="7" t="str">
        <f>IF(AND(ISNUMBER(R6),R6&gt;0),MAX(1,IF(ISNUMBER(R6),21-RANK(R6,R$6:R$51,TRUE),0)),"")</f>
        <v/>
      </c>
      <c r="T6" s="8"/>
      <c r="U6" s="35" t="s">
        <v>6</v>
      </c>
      <c r="V6" s="7" t="str">
        <f>IF(AND(ISNUMBER(U6),U6&gt;0),MAX(1,IF(ISNUMBER(U6),21-RANK(U6,U$6:U$51,TRUE),0)),"")</f>
        <v/>
      </c>
      <c r="W6" s="8"/>
      <c r="X6" s="35" t="s">
        <v>6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11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7">
        <f>IF(A6&gt;0,LARGE(AA6:AH6,1)+LARGE(AA6:AH6,2)+LARGE(AA6:AH6,3)+LARGE(AA6:AH6,4),0)</f>
        <v>11</v>
      </c>
      <c r="AK6" s="6">
        <f t="array" ref="AK6:AK50">IF(AJ6:AJ50&gt;0,RANK(AJ6:AJ50,AJ$6:AJ$50),0)</f>
        <v>19</v>
      </c>
      <c r="AL6" s="6">
        <f>IF(A6&gt;0,LARGE(AA6:AH6,1)+LARGE(AA6:AH6,2)+LARGE(AA6:AH6,3)+LARGE(AA6:AH6,4)+LARGE(AA6:AH6,5),0)</f>
        <v>11</v>
      </c>
      <c r="AM6" s="6">
        <f t="array" ref="AM6:AM50">IF(AL6:AL50&gt;0,RANK(AL6:AL50,AL$6:AL$50),0)</f>
        <v>19</v>
      </c>
      <c r="AN6" s="6">
        <f>IF(A6&gt;0,LARGE(AA6:AH6,1)+LARGE(AA6:AH6,2)+LARGE(AA6:AH6,3)+LARGE(AA6:AH6,4)+LARGE(AA6:AH6,5)+LARGE(AA6:AH6,6),0)</f>
        <v>11</v>
      </c>
      <c r="AO6" s="6">
        <f t="array" ref="AO6:AO50">IF(AN6:AN50&gt;0,RANK(AN6:AN50,AN$6:AN$50),0)</f>
        <v>19</v>
      </c>
      <c r="AQ6" s="6">
        <f t="array" ref="AQ6:AQ50">IF(AK6:AK50&gt;0,(AK6:AK50*1000)+(AM6:AM50*100)+(AO6:AO50*10),1000000)</f>
        <v>21090</v>
      </c>
      <c r="AS6" s="6">
        <f t="array" ref="AS6:AS50">IF(AQ6:AQ50&lt;1000000,RANK(AQ6:AQ50,AQ$6:AQ$50,1),"")</f>
        <v>19</v>
      </c>
      <c r="AT6" s="7" t="str">
        <f t="array" ref="AT6:AT50">IF(A6:A50&lt;&gt;"",A6:A50,"")</f>
        <v>Kailen Bartlett</v>
      </c>
    </row>
    <row r="7" spans="1:47">
      <c r="A7" s="28" t="s">
        <v>42</v>
      </c>
      <c r="B7" s="27"/>
      <c r="C7" s="29">
        <v>57</v>
      </c>
      <c r="D7" s="7">
        <f t="shared" ref="D7:D51" si="0">IF(AND(ISNUMBER(C7),C7&gt;0),MAX(1,IF(ISNUMBER(C7),21-RANK(C7,C$6:C$51,TRUE),0)),"")</f>
        <v>15</v>
      </c>
      <c r="F7" s="30">
        <v>53</v>
      </c>
      <c r="G7" s="7">
        <f t="shared" ref="G7:G51" si="1">IF(AND(ISNUMBER(F7),F7&gt;0),MAX(1,IF(ISNUMBER(F7),21-RANK(F7,F$6:F$51,TRUE),0)),"")</f>
        <v>13</v>
      </c>
      <c r="I7" s="31">
        <v>62</v>
      </c>
      <c r="J7" s="7">
        <f t="shared" ref="J7:J51" si="2">IF(AND(ISNUMBER(I7),I7&gt;0),MAX(1,IF(ISNUMBER(I7),21-RANK(I7,I$6:I$51,TRUE),0)),"")</f>
        <v>11</v>
      </c>
      <c r="L7" s="35">
        <v>60</v>
      </c>
      <c r="M7" s="7">
        <f t="shared" ref="M7:M51" si="3">IF(AND(ISNUMBER(L7),L7&gt;0),MAX(1,IF(ISNUMBER(L7),21-RANK(L7,L$6:L$51,TRUE),0)),"")</f>
        <v>11</v>
      </c>
      <c r="O7" s="30">
        <v>63</v>
      </c>
      <c r="P7" s="7">
        <f t="shared" ref="P7:P51" si="4">IF(AND(ISNUMBER(O7),O7&gt;0),MAX(1,IF(ISNUMBER(O7),21-RANK(O7,O$6:O$51,TRUE),0)),"")</f>
        <v>10</v>
      </c>
      <c r="Q7" s="8"/>
      <c r="R7" s="35">
        <v>52</v>
      </c>
      <c r="S7" s="7">
        <f t="shared" ref="S7:S51" si="5">IF(AND(ISNUMBER(R7),R7&gt;0),MAX(1,IF(ISNUMBER(R7),21-RANK(R7,R$6:R$51,TRUE),0)),"")</f>
        <v>16</v>
      </c>
      <c r="T7" s="8"/>
      <c r="U7" s="35" t="s">
        <v>6</v>
      </c>
      <c r="V7" s="7" t="str">
        <f t="shared" ref="V7:V51" si="6">IF(AND(ISNUMBER(U7),U7&gt;0),MAX(1,IF(ISNUMBER(U7),21-RANK(U7,U$6:U$51,TRUE),0)),"")</f>
        <v/>
      </c>
      <c r="W7" s="8"/>
      <c r="X7" s="30">
        <v>55</v>
      </c>
      <c r="Y7" s="7">
        <f t="shared" ref="Y7:Y51" si="7">IF(AND(ISNUMBER(X7),X7&gt;0),MAX(1,IF(ISNUMBER(X7),21-RANK(X7,X$6:X$51,TRUE),0)),"")</f>
        <v>13</v>
      </c>
      <c r="Z7" s="8"/>
      <c r="AA7" s="7">
        <v>15</v>
      </c>
      <c r="AB7" s="7">
        <v>13</v>
      </c>
      <c r="AC7" s="7">
        <v>11</v>
      </c>
      <c r="AD7" s="7">
        <v>11</v>
      </c>
      <c r="AE7" s="7">
        <v>10</v>
      </c>
      <c r="AF7" s="7">
        <v>16</v>
      </c>
      <c r="AG7" s="7">
        <v>0</v>
      </c>
      <c r="AH7" s="7">
        <v>13</v>
      </c>
      <c r="AI7" s="7"/>
      <c r="AJ7" s="37">
        <f t="shared" ref="AJ7:AJ51" si="8">IF(A7&gt;0,LARGE(AA7:AH7,1)+LARGE(AA7:AH7,2)+LARGE(AA7:AH7,3)+LARGE(AA7:AH7,4),0)</f>
        <v>57</v>
      </c>
      <c r="AK7" s="6">
        <v>8</v>
      </c>
      <c r="AL7" s="6">
        <f t="shared" ref="AL7:AL50" si="9">IF(A7&gt;0,LARGE(AA7:AH7,1)+LARGE(AA7:AH7,2)+LARGE(AA7:AH7,3)+LARGE(AA7:AH7,4)+LARGE(AA7:AH7,5),0)</f>
        <v>68</v>
      </c>
      <c r="AM7" s="6">
        <v>7</v>
      </c>
      <c r="AN7" s="6">
        <f t="shared" ref="AN7:AN50" si="10">IF(A7&gt;0,LARGE(AA7:AH7,1)+LARGE(AA7:AH7,2)+LARGE(AA7:AH7,3)+LARGE(AA7:AH7,4)+LARGE(AA7:AH7,5)+LARGE(AA7:AH7,6),0)</f>
        <v>79</v>
      </c>
      <c r="AO7" s="6">
        <v>6</v>
      </c>
      <c r="AQ7" s="6">
        <v>8760</v>
      </c>
      <c r="AS7" s="6">
        <v>8</v>
      </c>
      <c r="AT7" s="7" t="str">
        <v>Finley Botha</v>
      </c>
    </row>
    <row r="8" spans="1:47">
      <c r="A8" s="28" t="s">
        <v>47</v>
      </c>
      <c r="B8" s="27"/>
      <c r="C8" s="29">
        <v>68</v>
      </c>
      <c r="D8" s="7">
        <f t="shared" si="0"/>
        <v>13</v>
      </c>
      <c r="F8" s="35" t="s">
        <v>6</v>
      </c>
      <c r="G8" s="7" t="str">
        <f t="shared" si="1"/>
        <v/>
      </c>
      <c r="I8" s="31">
        <v>57</v>
      </c>
      <c r="J8" s="7">
        <f t="shared" si="2"/>
        <v>14</v>
      </c>
      <c r="L8" s="35">
        <v>56</v>
      </c>
      <c r="M8" s="7">
        <f t="shared" si="3"/>
        <v>15</v>
      </c>
      <c r="O8" s="31" t="s">
        <v>6</v>
      </c>
      <c r="P8" s="7" t="str">
        <f t="shared" si="4"/>
        <v/>
      </c>
      <c r="Q8" s="8"/>
      <c r="R8" s="35" t="s">
        <v>6</v>
      </c>
      <c r="S8" s="7" t="str">
        <f t="shared" si="5"/>
        <v/>
      </c>
      <c r="T8" s="8"/>
      <c r="U8" s="35">
        <v>59</v>
      </c>
      <c r="V8" s="7">
        <f t="shared" si="6"/>
        <v>13</v>
      </c>
      <c r="W8" s="8"/>
      <c r="X8" s="35" t="s">
        <v>6</v>
      </c>
      <c r="Y8" s="7" t="str">
        <f t="shared" si="7"/>
        <v/>
      </c>
      <c r="Z8" s="8"/>
      <c r="AA8" s="7">
        <v>13</v>
      </c>
      <c r="AB8" s="7">
        <v>0</v>
      </c>
      <c r="AC8" s="7">
        <v>14</v>
      </c>
      <c r="AD8" s="7">
        <v>15</v>
      </c>
      <c r="AE8" s="7">
        <v>0</v>
      </c>
      <c r="AF8" s="7">
        <v>0</v>
      </c>
      <c r="AG8" s="7">
        <v>13</v>
      </c>
      <c r="AH8" s="7">
        <v>0</v>
      </c>
      <c r="AI8" s="7"/>
      <c r="AJ8" s="37">
        <f t="shared" si="8"/>
        <v>55</v>
      </c>
      <c r="AK8" s="6">
        <v>9</v>
      </c>
      <c r="AL8" s="6">
        <f t="shared" si="9"/>
        <v>55</v>
      </c>
      <c r="AM8" s="6">
        <v>12</v>
      </c>
      <c r="AN8" s="6">
        <f t="shared" si="10"/>
        <v>55</v>
      </c>
      <c r="AO8" s="6">
        <v>13</v>
      </c>
      <c r="AQ8" s="6">
        <v>10330</v>
      </c>
      <c r="AS8" s="6">
        <v>9</v>
      </c>
      <c r="AT8" s="7" t="str">
        <v>Harrison Burke</v>
      </c>
    </row>
    <row r="9" spans="1:47">
      <c r="A9" s="28" t="s">
        <v>69</v>
      </c>
      <c r="B9" s="27"/>
      <c r="C9" s="29" t="s">
        <v>162</v>
      </c>
      <c r="D9" s="7" t="str">
        <f t="shared" si="0"/>
        <v/>
      </c>
      <c r="F9" s="30">
        <v>57</v>
      </c>
      <c r="G9" s="7">
        <f t="shared" si="1"/>
        <v>12</v>
      </c>
      <c r="I9" s="31">
        <v>59</v>
      </c>
      <c r="J9" s="7">
        <f t="shared" si="2"/>
        <v>12</v>
      </c>
      <c r="L9" s="35" t="s">
        <v>6</v>
      </c>
      <c r="M9" s="7" t="str">
        <f t="shared" si="3"/>
        <v/>
      </c>
      <c r="O9" s="30">
        <v>51</v>
      </c>
      <c r="P9" s="7">
        <f t="shared" si="4"/>
        <v>15</v>
      </c>
      <c r="Q9" s="8"/>
      <c r="R9" s="35" t="s">
        <v>6</v>
      </c>
      <c r="S9" s="7" t="str">
        <f t="shared" si="5"/>
        <v/>
      </c>
      <c r="T9" s="8"/>
      <c r="U9" s="35">
        <v>63</v>
      </c>
      <c r="V9" s="7">
        <f t="shared" si="6"/>
        <v>12</v>
      </c>
      <c r="W9" s="8"/>
      <c r="X9" s="30">
        <v>59</v>
      </c>
      <c r="Y9" s="7">
        <f t="shared" si="7"/>
        <v>11</v>
      </c>
      <c r="Z9" s="8"/>
      <c r="AA9" s="7">
        <v>0</v>
      </c>
      <c r="AB9" s="7">
        <v>12</v>
      </c>
      <c r="AC9" s="7">
        <v>12</v>
      </c>
      <c r="AD9" s="7">
        <v>0</v>
      </c>
      <c r="AE9" s="7">
        <v>15</v>
      </c>
      <c r="AF9" s="7">
        <v>0</v>
      </c>
      <c r="AG9" s="7">
        <v>12</v>
      </c>
      <c r="AH9" s="7">
        <v>11</v>
      </c>
      <c r="AI9" s="7"/>
      <c r="AJ9" s="37">
        <f t="shared" si="8"/>
        <v>51</v>
      </c>
      <c r="AK9" s="6">
        <v>13</v>
      </c>
      <c r="AL9" s="6">
        <f t="shared" si="9"/>
        <v>62</v>
      </c>
      <c r="AM9" s="6">
        <v>9</v>
      </c>
      <c r="AN9" s="6">
        <f t="shared" si="10"/>
        <v>62</v>
      </c>
      <c r="AO9" s="6">
        <v>10</v>
      </c>
      <c r="AQ9" s="6">
        <v>14000</v>
      </c>
      <c r="AS9" s="6">
        <v>13</v>
      </c>
      <c r="AT9" s="7" t="str">
        <v>George Fleurie</v>
      </c>
    </row>
    <row r="10" spans="1:47">
      <c r="A10" s="28" t="s">
        <v>74</v>
      </c>
      <c r="B10" s="27"/>
      <c r="C10" s="29">
        <v>50</v>
      </c>
      <c r="D10" s="7">
        <f t="shared" si="0"/>
        <v>19</v>
      </c>
      <c r="F10" s="30">
        <v>33</v>
      </c>
      <c r="G10" s="7">
        <f t="shared" si="1"/>
        <v>20</v>
      </c>
      <c r="I10" s="31" t="s">
        <v>6</v>
      </c>
      <c r="J10" s="7" t="str">
        <f t="shared" si="2"/>
        <v/>
      </c>
      <c r="L10" s="35">
        <v>39</v>
      </c>
      <c r="M10" s="7">
        <f t="shared" si="3"/>
        <v>19</v>
      </c>
      <c r="O10" s="30">
        <v>41</v>
      </c>
      <c r="P10" s="7">
        <f t="shared" si="4"/>
        <v>18</v>
      </c>
      <c r="Q10" s="8"/>
      <c r="R10" s="35">
        <v>46</v>
      </c>
      <c r="S10" s="7">
        <f t="shared" si="5"/>
        <v>19</v>
      </c>
      <c r="T10" s="8"/>
      <c r="U10" s="35">
        <v>39</v>
      </c>
      <c r="V10" s="7">
        <f t="shared" si="6"/>
        <v>20</v>
      </c>
      <c r="W10" s="8"/>
      <c r="X10" s="30">
        <v>39</v>
      </c>
      <c r="Y10" s="7">
        <f t="shared" si="7"/>
        <v>20</v>
      </c>
      <c r="Z10" s="8"/>
      <c r="AA10" s="7">
        <v>19</v>
      </c>
      <c r="AB10" s="7">
        <v>20</v>
      </c>
      <c r="AC10" s="7">
        <v>0</v>
      </c>
      <c r="AD10" s="7">
        <v>19</v>
      </c>
      <c r="AE10" s="7">
        <v>18</v>
      </c>
      <c r="AF10" s="7">
        <v>19</v>
      </c>
      <c r="AG10" s="7">
        <v>20</v>
      </c>
      <c r="AH10" s="7">
        <v>20</v>
      </c>
      <c r="AI10" s="7"/>
      <c r="AJ10" s="37">
        <f t="shared" si="8"/>
        <v>79</v>
      </c>
      <c r="AK10" s="6">
        <v>1</v>
      </c>
      <c r="AL10" s="6">
        <f t="shared" si="9"/>
        <v>98</v>
      </c>
      <c r="AM10" s="6">
        <v>1</v>
      </c>
      <c r="AN10" s="6">
        <f t="shared" si="10"/>
        <v>117</v>
      </c>
      <c r="AO10" s="6">
        <v>1</v>
      </c>
      <c r="AQ10" s="6">
        <v>1110</v>
      </c>
      <c r="AS10" s="6">
        <v>1</v>
      </c>
      <c r="AT10" s="7" t="str">
        <v>Frederick Gill</v>
      </c>
    </row>
    <row r="11" spans="1:47">
      <c r="A11" s="28" t="s">
        <v>77</v>
      </c>
      <c r="B11" s="27"/>
      <c r="C11" s="29" t="s">
        <v>162</v>
      </c>
      <c r="D11" s="7" t="str">
        <f t="shared" si="0"/>
        <v/>
      </c>
      <c r="F11" s="35" t="s">
        <v>6</v>
      </c>
      <c r="G11" s="7" t="str">
        <f t="shared" si="1"/>
        <v/>
      </c>
      <c r="I11" s="31" t="s">
        <v>6</v>
      </c>
      <c r="J11" s="7" t="str">
        <f t="shared" si="2"/>
        <v/>
      </c>
      <c r="L11" s="35" t="s">
        <v>6</v>
      </c>
      <c r="M11" s="7" t="str">
        <f t="shared" si="3"/>
        <v/>
      </c>
      <c r="O11" s="30" t="s">
        <v>6</v>
      </c>
      <c r="P11" s="7" t="str">
        <f t="shared" si="4"/>
        <v/>
      </c>
      <c r="Q11" s="8"/>
      <c r="R11" s="35">
        <v>68</v>
      </c>
      <c r="S11" s="7">
        <f t="shared" si="5"/>
        <v>13</v>
      </c>
      <c r="T11" s="8"/>
      <c r="U11" s="35">
        <v>64</v>
      </c>
      <c r="V11" s="7">
        <f t="shared" si="6"/>
        <v>11</v>
      </c>
      <c r="W11" s="8"/>
      <c r="X11" s="30">
        <v>65</v>
      </c>
      <c r="Y11" s="7">
        <f t="shared" si="7"/>
        <v>10</v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13</v>
      </c>
      <c r="AG11" s="7">
        <v>11</v>
      </c>
      <c r="AH11" s="7">
        <v>10</v>
      </c>
      <c r="AI11" s="7"/>
      <c r="AJ11" s="37">
        <f t="shared" si="8"/>
        <v>34</v>
      </c>
      <c r="AK11" s="6">
        <v>17</v>
      </c>
      <c r="AL11" s="6">
        <f t="shared" si="9"/>
        <v>34</v>
      </c>
      <c r="AM11" s="6">
        <v>17</v>
      </c>
      <c r="AN11" s="6">
        <f t="shared" si="10"/>
        <v>34</v>
      </c>
      <c r="AO11" s="6">
        <v>17</v>
      </c>
      <c r="AQ11" s="6">
        <v>18870</v>
      </c>
      <c r="AS11" s="6">
        <v>17</v>
      </c>
      <c r="AT11" s="7" t="str">
        <v>Joshua Goble</v>
      </c>
    </row>
    <row r="12" spans="1:47">
      <c r="A12" s="28" t="s">
        <v>79</v>
      </c>
      <c r="B12" s="27"/>
      <c r="C12" s="29">
        <v>51</v>
      </c>
      <c r="D12" s="7">
        <f t="shared" si="0"/>
        <v>18</v>
      </c>
      <c r="F12" s="30">
        <v>47</v>
      </c>
      <c r="G12" s="7">
        <f t="shared" si="1"/>
        <v>16</v>
      </c>
      <c r="I12" s="30">
        <v>48</v>
      </c>
      <c r="J12" s="7">
        <f t="shared" si="2"/>
        <v>16</v>
      </c>
      <c r="L12" s="35">
        <v>52</v>
      </c>
      <c r="M12" s="7">
        <f t="shared" si="3"/>
        <v>16</v>
      </c>
      <c r="O12" s="30">
        <v>52</v>
      </c>
      <c r="P12" s="7">
        <f t="shared" si="4"/>
        <v>14</v>
      </c>
      <c r="Q12" s="8"/>
      <c r="R12" s="35" t="s">
        <v>6</v>
      </c>
      <c r="S12" s="7" t="str">
        <f t="shared" si="5"/>
        <v/>
      </c>
      <c r="T12" s="8"/>
      <c r="U12" s="35">
        <v>51</v>
      </c>
      <c r="V12" s="7">
        <f t="shared" si="6"/>
        <v>15</v>
      </c>
      <c r="W12" s="8"/>
      <c r="X12" s="30">
        <v>56</v>
      </c>
      <c r="Y12" s="7">
        <f t="shared" si="7"/>
        <v>12</v>
      </c>
      <c r="Z12" s="8"/>
      <c r="AA12" s="7">
        <v>18</v>
      </c>
      <c r="AB12" s="7">
        <v>16</v>
      </c>
      <c r="AC12" s="7">
        <v>16</v>
      </c>
      <c r="AD12" s="7">
        <v>16</v>
      </c>
      <c r="AE12" s="7">
        <v>14</v>
      </c>
      <c r="AF12" s="7">
        <v>0</v>
      </c>
      <c r="AG12" s="7">
        <v>15</v>
      </c>
      <c r="AH12" s="7">
        <v>12</v>
      </c>
      <c r="AI12" s="7"/>
      <c r="AJ12" s="37">
        <f t="shared" si="8"/>
        <v>66</v>
      </c>
      <c r="AK12" s="6">
        <v>5</v>
      </c>
      <c r="AL12" s="6">
        <f t="shared" si="9"/>
        <v>81</v>
      </c>
      <c r="AM12" s="6">
        <v>5</v>
      </c>
      <c r="AN12" s="6">
        <f t="shared" si="10"/>
        <v>95</v>
      </c>
      <c r="AO12" s="6">
        <v>5</v>
      </c>
      <c r="AQ12" s="6">
        <v>5550</v>
      </c>
      <c r="AS12" s="6">
        <v>5</v>
      </c>
      <c r="AT12" s="7" t="str">
        <v>Harry Hancock</v>
      </c>
    </row>
    <row r="13" spans="1:47" ht="12" customHeight="1">
      <c r="A13" s="33" t="s">
        <v>80</v>
      </c>
      <c r="B13" s="27"/>
      <c r="C13" s="29">
        <v>45</v>
      </c>
      <c r="D13" s="7">
        <f t="shared" si="0"/>
        <v>20</v>
      </c>
      <c r="F13" s="30">
        <v>42</v>
      </c>
      <c r="G13" s="7">
        <f t="shared" si="1"/>
        <v>18</v>
      </c>
      <c r="I13" s="31">
        <v>44</v>
      </c>
      <c r="J13" s="7">
        <f t="shared" si="2"/>
        <v>19</v>
      </c>
      <c r="L13" s="35">
        <v>50</v>
      </c>
      <c r="M13" s="7">
        <f t="shared" si="3"/>
        <v>17</v>
      </c>
      <c r="O13" s="30">
        <v>40</v>
      </c>
      <c r="P13" s="7">
        <f t="shared" si="4"/>
        <v>19</v>
      </c>
      <c r="Q13" s="8"/>
      <c r="R13" s="35">
        <v>41</v>
      </c>
      <c r="S13" s="7">
        <f t="shared" si="5"/>
        <v>20</v>
      </c>
      <c r="T13" s="8"/>
      <c r="U13" s="35">
        <v>42</v>
      </c>
      <c r="V13" s="7">
        <f t="shared" si="6"/>
        <v>18</v>
      </c>
      <c r="W13" s="8"/>
      <c r="X13" s="30">
        <v>43</v>
      </c>
      <c r="Y13" s="7">
        <f t="shared" si="7"/>
        <v>19</v>
      </c>
      <c r="Z13" s="8"/>
      <c r="AA13" s="7">
        <v>20</v>
      </c>
      <c r="AB13" s="7">
        <v>18</v>
      </c>
      <c r="AC13" s="7">
        <v>19</v>
      </c>
      <c r="AD13" s="7">
        <v>17</v>
      </c>
      <c r="AE13" s="7">
        <v>19</v>
      </c>
      <c r="AF13" s="7">
        <v>20</v>
      </c>
      <c r="AG13" s="7">
        <v>18</v>
      </c>
      <c r="AH13" s="7">
        <v>19</v>
      </c>
      <c r="AI13" s="7"/>
      <c r="AJ13" s="37">
        <f t="shared" si="8"/>
        <v>78</v>
      </c>
      <c r="AK13" s="6">
        <v>2</v>
      </c>
      <c r="AL13" s="6">
        <f t="shared" si="9"/>
        <v>97</v>
      </c>
      <c r="AM13" s="6">
        <v>2</v>
      </c>
      <c r="AN13" s="6">
        <f t="shared" si="10"/>
        <v>115</v>
      </c>
      <c r="AO13" s="6">
        <v>2</v>
      </c>
      <c r="AQ13" s="6">
        <v>2220</v>
      </c>
      <c r="AS13" s="6">
        <v>2</v>
      </c>
      <c r="AT13" s="7" t="str">
        <v>Jack Hancock</v>
      </c>
    </row>
    <row r="14" spans="1:47">
      <c r="A14" s="32" t="s">
        <v>82</v>
      </c>
      <c r="B14" s="27"/>
      <c r="C14" s="29">
        <v>55</v>
      </c>
      <c r="D14" s="7">
        <f t="shared" si="0"/>
        <v>17</v>
      </c>
      <c r="F14" s="30">
        <v>51</v>
      </c>
      <c r="G14" s="7">
        <f t="shared" si="1"/>
        <v>14</v>
      </c>
      <c r="I14" s="30">
        <v>63</v>
      </c>
      <c r="J14" s="7">
        <f t="shared" si="2"/>
        <v>10</v>
      </c>
      <c r="L14" s="35">
        <v>65</v>
      </c>
      <c r="M14" s="7">
        <f t="shared" si="3"/>
        <v>10</v>
      </c>
      <c r="O14" s="30">
        <v>63</v>
      </c>
      <c r="P14" s="7">
        <f t="shared" si="4"/>
        <v>10</v>
      </c>
      <c r="Q14" s="8"/>
      <c r="R14" s="35" t="s">
        <v>6</v>
      </c>
      <c r="S14" s="7" t="str">
        <f t="shared" si="5"/>
        <v/>
      </c>
      <c r="T14" s="8"/>
      <c r="U14" s="35" t="s">
        <v>6</v>
      </c>
      <c r="V14" s="7" t="str">
        <f t="shared" si="6"/>
        <v/>
      </c>
      <c r="W14" s="8"/>
      <c r="X14" s="35">
        <v>66</v>
      </c>
      <c r="Y14" s="7">
        <f t="shared" si="7"/>
        <v>9</v>
      </c>
      <c r="Z14" s="8"/>
      <c r="AA14" s="7">
        <v>17</v>
      </c>
      <c r="AB14" s="7">
        <v>14</v>
      </c>
      <c r="AC14" s="7">
        <v>10</v>
      </c>
      <c r="AD14" s="7">
        <v>10</v>
      </c>
      <c r="AE14" s="7">
        <v>10</v>
      </c>
      <c r="AF14" s="7">
        <v>0</v>
      </c>
      <c r="AG14" s="7">
        <v>0</v>
      </c>
      <c r="AH14" s="7">
        <v>9</v>
      </c>
      <c r="AI14" s="7"/>
      <c r="AJ14" s="37">
        <f t="shared" si="8"/>
        <v>51</v>
      </c>
      <c r="AK14" s="6">
        <v>13</v>
      </c>
      <c r="AL14" s="6">
        <f t="shared" si="9"/>
        <v>61</v>
      </c>
      <c r="AM14" s="6">
        <v>10</v>
      </c>
      <c r="AN14" s="6">
        <f t="shared" si="10"/>
        <v>70</v>
      </c>
      <c r="AO14" s="6">
        <v>9</v>
      </c>
      <c r="AQ14" s="6">
        <v>14090</v>
      </c>
      <c r="AS14" s="6">
        <v>14</v>
      </c>
      <c r="AT14" s="7" t="str">
        <v>Luke Hare</v>
      </c>
    </row>
    <row r="15" spans="1:47">
      <c r="A15" s="32" t="s">
        <v>115</v>
      </c>
      <c r="B15" s="27"/>
      <c r="C15" s="29">
        <v>59</v>
      </c>
      <c r="D15" s="7">
        <f t="shared" si="0"/>
        <v>14</v>
      </c>
      <c r="F15" s="35" t="s">
        <v>6</v>
      </c>
      <c r="G15" s="7" t="str">
        <f t="shared" si="1"/>
        <v/>
      </c>
      <c r="I15" s="30">
        <v>47</v>
      </c>
      <c r="J15" s="7">
        <f t="shared" si="2"/>
        <v>17</v>
      </c>
      <c r="L15" s="35" t="s">
        <v>6</v>
      </c>
      <c r="M15" s="7" t="str">
        <f t="shared" si="3"/>
        <v/>
      </c>
      <c r="O15" s="30">
        <v>53</v>
      </c>
      <c r="P15" s="7">
        <f t="shared" si="4"/>
        <v>13</v>
      </c>
      <c r="Q15" s="8"/>
      <c r="R15" s="35">
        <v>48</v>
      </c>
      <c r="S15" s="7">
        <f t="shared" si="5"/>
        <v>17</v>
      </c>
      <c r="T15" s="8"/>
      <c r="U15" s="35" t="s">
        <v>6</v>
      </c>
      <c r="V15" s="7" t="str">
        <f t="shared" si="6"/>
        <v/>
      </c>
      <c r="W15" s="8"/>
      <c r="X15" s="30">
        <v>49</v>
      </c>
      <c r="Y15" s="7">
        <f t="shared" si="7"/>
        <v>16</v>
      </c>
      <c r="Z15" s="8"/>
      <c r="AA15" s="7">
        <v>14</v>
      </c>
      <c r="AB15" s="7">
        <v>0</v>
      </c>
      <c r="AC15" s="7">
        <v>17</v>
      </c>
      <c r="AD15" s="7">
        <v>0</v>
      </c>
      <c r="AE15" s="7">
        <v>13</v>
      </c>
      <c r="AF15" s="7">
        <v>17</v>
      </c>
      <c r="AG15" s="7">
        <v>0</v>
      </c>
      <c r="AH15" s="7">
        <v>16</v>
      </c>
      <c r="AI15" s="7"/>
      <c r="AJ15" s="37">
        <f t="shared" si="8"/>
        <v>64</v>
      </c>
      <c r="AK15" s="6">
        <v>6</v>
      </c>
      <c r="AL15" s="6">
        <f t="shared" si="9"/>
        <v>77</v>
      </c>
      <c r="AM15" s="6">
        <v>6</v>
      </c>
      <c r="AN15" s="6">
        <f t="shared" si="10"/>
        <v>77</v>
      </c>
      <c r="AO15" s="6">
        <v>7</v>
      </c>
      <c r="AQ15" s="6">
        <v>6670</v>
      </c>
      <c r="AS15" s="6">
        <v>6</v>
      </c>
      <c r="AT15" s="7" t="str">
        <v>William Rowland-Jones</v>
      </c>
    </row>
    <row r="16" spans="1:47">
      <c r="A16" s="32" t="s">
        <v>116</v>
      </c>
      <c r="B16" s="27"/>
      <c r="C16" s="30">
        <v>56</v>
      </c>
      <c r="D16" s="7">
        <f t="shared" si="0"/>
        <v>16</v>
      </c>
      <c r="F16" s="30">
        <v>42</v>
      </c>
      <c r="G16" s="7">
        <f t="shared" si="1"/>
        <v>18</v>
      </c>
      <c r="I16" s="30">
        <v>49</v>
      </c>
      <c r="J16" s="7">
        <f t="shared" si="2"/>
        <v>15</v>
      </c>
      <c r="L16" s="35">
        <v>56</v>
      </c>
      <c r="M16" s="7">
        <f t="shared" si="3"/>
        <v>15</v>
      </c>
      <c r="O16" s="30">
        <v>43</v>
      </c>
      <c r="P16" s="7">
        <f t="shared" si="4"/>
        <v>16</v>
      </c>
      <c r="Q16" s="8"/>
      <c r="R16" s="35">
        <v>47</v>
      </c>
      <c r="S16" s="7">
        <f t="shared" si="5"/>
        <v>18</v>
      </c>
      <c r="T16" s="8"/>
      <c r="U16" s="35">
        <v>50</v>
      </c>
      <c r="V16" s="7">
        <f t="shared" si="6"/>
        <v>16</v>
      </c>
      <c r="W16" s="8"/>
      <c r="X16" s="30">
        <v>54</v>
      </c>
      <c r="Y16" s="7">
        <f t="shared" si="7"/>
        <v>14</v>
      </c>
      <c r="Z16" s="8"/>
      <c r="AA16" s="7">
        <v>16</v>
      </c>
      <c r="AB16" s="7">
        <v>18</v>
      </c>
      <c r="AC16" s="7">
        <v>15</v>
      </c>
      <c r="AD16" s="7">
        <v>15</v>
      </c>
      <c r="AE16" s="7">
        <v>16</v>
      </c>
      <c r="AF16" s="7">
        <v>18</v>
      </c>
      <c r="AG16" s="7">
        <v>16</v>
      </c>
      <c r="AH16" s="7">
        <v>14</v>
      </c>
      <c r="AI16" s="7"/>
      <c r="AJ16" s="37">
        <f t="shared" si="8"/>
        <v>68</v>
      </c>
      <c r="AK16" s="6">
        <v>4</v>
      </c>
      <c r="AL16" s="6">
        <f t="shared" si="9"/>
        <v>84</v>
      </c>
      <c r="AM16" s="6">
        <v>4</v>
      </c>
      <c r="AN16" s="6">
        <f t="shared" si="10"/>
        <v>99</v>
      </c>
      <c r="AO16" s="6">
        <v>4</v>
      </c>
      <c r="AQ16" s="6">
        <v>4440</v>
      </c>
      <c r="AS16" s="6">
        <v>4</v>
      </c>
      <c r="AT16" s="7" t="str">
        <v>Hayden Shaw</v>
      </c>
    </row>
    <row r="17" spans="1:46">
      <c r="A17" s="32" t="s">
        <v>117</v>
      </c>
      <c r="C17" s="30">
        <v>79</v>
      </c>
      <c r="D17" s="7">
        <f t="shared" si="0"/>
        <v>9</v>
      </c>
      <c r="F17" s="30">
        <v>67</v>
      </c>
      <c r="G17" s="7">
        <f t="shared" si="1"/>
        <v>11</v>
      </c>
      <c r="I17" s="30" t="s">
        <v>6</v>
      </c>
      <c r="J17" s="7" t="str">
        <f t="shared" si="2"/>
        <v/>
      </c>
      <c r="L17" s="35">
        <v>69</v>
      </c>
      <c r="M17" s="7">
        <f t="shared" si="3"/>
        <v>9</v>
      </c>
      <c r="O17" s="30">
        <v>67</v>
      </c>
      <c r="P17" s="7">
        <f t="shared" si="4"/>
        <v>8</v>
      </c>
      <c r="Q17" s="8"/>
      <c r="R17" s="35" t="s">
        <v>6</v>
      </c>
      <c r="S17" s="7" t="str">
        <f t="shared" si="5"/>
        <v/>
      </c>
      <c r="T17" s="8"/>
      <c r="U17" s="35" t="s">
        <v>6</v>
      </c>
      <c r="V17" s="7" t="str">
        <f t="shared" si="6"/>
        <v/>
      </c>
      <c r="W17" s="8"/>
      <c r="X17" s="30">
        <v>66</v>
      </c>
      <c r="Y17" s="7">
        <f t="shared" si="7"/>
        <v>9</v>
      </c>
      <c r="Z17" s="8"/>
      <c r="AA17" s="7">
        <v>9</v>
      </c>
      <c r="AB17" s="7">
        <v>11</v>
      </c>
      <c r="AC17" s="7">
        <v>0</v>
      </c>
      <c r="AD17" s="7">
        <v>9</v>
      </c>
      <c r="AE17" s="7">
        <v>8</v>
      </c>
      <c r="AF17" s="7">
        <v>0</v>
      </c>
      <c r="AG17" s="7">
        <v>0</v>
      </c>
      <c r="AH17" s="7">
        <v>9</v>
      </c>
      <c r="AI17" s="7"/>
      <c r="AJ17" s="37">
        <f t="shared" si="8"/>
        <v>38</v>
      </c>
      <c r="AK17" s="6">
        <v>16</v>
      </c>
      <c r="AL17" s="6">
        <f t="shared" si="9"/>
        <v>46</v>
      </c>
      <c r="AM17" s="6">
        <v>16</v>
      </c>
      <c r="AN17" s="6">
        <f t="shared" si="10"/>
        <v>46</v>
      </c>
      <c r="AO17" s="6">
        <v>16</v>
      </c>
      <c r="AQ17" s="6">
        <v>17760</v>
      </c>
      <c r="AS17" s="6">
        <v>16</v>
      </c>
      <c r="AT17" s="7" t="str">
        <v>Vaughn Sherwood</v>
      </c>
    </row>
    <row r="18" spans="1:46">
      <c r="A18" s="32" t="s">
        <v>214</v>
      </c>
      <c r="B18" s="27"/>
      <c r="C18" s="30">
        <v>76</v>
      </c>
      <c r="D18" s="7">
        <f t="shared" si="0"/>
        <v>11</v>
      </c>
      <c r="F18" s="30">
        <v>50</v>
      </c>
      <c r="G18" s="7">
        <f t="shared" si="1"/>
        <v>15</v>
      </c>
      <c r="I18" s="31">
        <v>64</v>
      </c>
      <c r="J18" s="7">
        <f t="shared" si="2"/>
        <v>9</v>
      </c>
      <c r="L18" s="35">
        <v>59</v>
      </c>
      <c r="M18" s="7">
        <f t="shared" si="3"/>
        <v>12</v>
      </c>
      <c r="O18" s="30">
        <v>57</v>
      </c>
      <c r="P18" s="7">
        <f t="shared" si="4"/>
        <v>12</v>
      </c>
      <c r="Q18" s="8"/>
      <c r="R18" s="35">
        <v>56</v>
      </c>
      <c r="S18" s="7">
        <f t="shared" si="5"/>
        <v>15</v>
      </c>
      <c r="T18" s="8"/>
      <c r="U18" s="35" t="s">
        <v>6</v>
      </c>
      <c r="V18" s="7" t="str">
        <f t="shared" si="6"/>
        <v/>
      </c>
      <c r="W18" s="8"/>
      <c r="X18" s="30">
        <v>71</v>
      </c>
      <c r="Y18" s="7">
        <f t="shared" si="7"/>
        <v>6</v>
      </c>
      <c r="Z18" s="8"/>
      <c r="AA18" s="7">
        <v>11</v>
      </c>
      <c r="AB18" s="7">
        <v>15</v>
      </c>
      <c r="AC18" s="7">
        <v>9</v>
      </c>
      <c r="AD18" s="7">
        <v>12</v>
      </c>
      <c r="AE18" s="7">
        <v>12</v>
      </c>
      <c r="AF18" s="7">
        <v>15</v>
      </c>
      <c r="AG18" s="7">
        <v>0</v>
      </c>
      <c r="AH18" s="7">
        <v>6</v>
      </c>
      <c r="AI18" s="7"/>
      <c r="AJ18" s="37">
        <f t="shared" si="8"/>
        <v>54</v>
      </c>
      <c r="AK18" s="6">
        <v>10</v>
      </c>
      <c r="AL18" s="6">
        <f t="shared" si="9"/>
        <v>65</v>
      </c>
      <c r="AM18" s="6">
        <v>8</v>
      </c>
      <c r="AN18" s="6">
        <f t="shared" si="10"/>
        <v>74</v>
      </c>
      <c r="AO18" s="6">
        <v>8</v>
      </c>
      <c r="AQ18" s="6">
        <v>10880</v>
      </c>
      <c r="AS18" s="6">
        <v>10</v>
      </c>
      <c r="AT18" s="7" t="str">
        <v>Brynmor Truman</v>
      </c>
    </row>
    <row r="19" spans="1:46">
      <c r="A19" s="34" t="s">
        <v>130</v>
      </c>
      <c r="B19" s="27"/>
      <c r="C19" s="30" t="s">
        <v>162</v>
      </c>
      <c r="D19" s="7" t="str">
        <f t="shared" si="0"/>
        <v/>
      </c>
      <c r="F19" s="30">
        <v>37</v>
      </c>
      <c r="G19" s="7">
        <f t="shared" si="1"/>
        <v>19</v>
      </c>
      <c r="I19" s="30">
        <v>46</v>
      </c>
      <c r="J19" s="7">
        <f t="shared" si="2"/>
        <v>18</v>
      </c>
      <c r="L19" s="35">
        <v>58</v>
      </c>
      <c r="M19" s="7">
        <f t="shared" si="3"/>
        <v>13</v>
      </c>
      <c r="O19" s="30">
        <v>41</v>
      </c>
      <c r="P19" s="7">
        <f t="shared" si="4"/>
        <v>18</v>
      </c>
      <c r="Q19" s="8"/>
      <c r="R19" s="35" t="s">
        <v>6</v>
      </c>
      <c r="S19" s="7" t="str">
        <f t="shared" si="5"/>
        <v/>
      </c>
      <c r="T19" s="8"/>
      <c r="U19" s="35">
        <v>41</v>
      </c>
      <c r="V19" s="7">
        <f t="shared" si="6"/>
        <v>19</v>
      </c>
      <c r="W19" s="8"/>
      <c r="X19" s="35">
        <v>44</v>
      </c>
      <c r="Y19" s="7">
        <f t="shared" si="7"/>
        <v>18</v>
      </c>
      <c r="Z19" s="8"/>
      <c r="AA19" s="7">
        <v>0</v>
      </c>
      <c r="AB19" s="7">
        <v>19</v>
      </c>
      <c r="AC19" s="7">
        <v>18</v>
      </c>
      <c r="AD19" s="7">
        <v>13</v>
      </c>
      <c r="AE19" s="7">
        <v>18</v>
      </c>
      <c r="AF19" s="7">
        <v>0</v>
      </c>
      <c r="AG19" s="7">
        <v>19</v>
      </c>
      <c r="AH19" s="7">
        <v>18</v>
      </c>
      <c r="AI19" s="7"/>
      <c r="AJ19" s="37">
        <f t="shared" si="8"/>
        <v>74</v>
      </c>
      <c r="AK19" s="6">
        <v>3</v>
      </c>
      <c r="AL19" s="6">
        <f t="shared" si="9"/>
        <v>92</v>
      </c>
      <c r="AM19" s="6">
        <v>3</v>
      </c>
      <c r="AN19" s="6">
        <f t="shared" si="10"/>
        <v>105</v>
      </c>
      <c r="AO19" s="6">
        <v>3</v>
      </c>
      <c r="AQ19" s="6">
        <v>3330</v>
      </c>
      <c r="AS19" s="6">
        <v>3</v>
      </c>
      <c r="AT19" s="7" t="str">
        <v>Matti Withnall</v>
      </c>
    </row>
    <row r="20" spans="1:46">
      <c r="A20" s="32" t="s">
        <v>163</v>
      </c>
      <c r="B20" s="27"/>
      <c r="C20" s="30">
        <v>73</v>
      </c>
      <c r="D20" s="7">
        <f t="shared" si="0"/>
        <v>12</v>
      </c>
      <c r="F20" s="35" t="s">
        <v>6</v>
      </c>
      <c r="G20" s="7" t="str">
        <f t="shared" si="1"/>
        <v/>
      </c>
      <c r="I20" s="30" t="s">
        <v>6</v>
      </c>
      <c r="J20" s="7" t="str">
        <f t="shared" si="2"/>
        <v/>
      </c>
      <c r="L20" s="35">
        <v>69</v>
      </c>
      <c r="M20" s="7">
        <f t="shared" si="3"/>
        <v>9</v>
      </c>
      <c r="O20" s="30">
        <v>74</v>
      </c>
      <c r="P20" s="7">
        <f t="shared" si="4"/>
        <v>7</v>
      </c>
      <c r="Q20" s="8"/>
      <c r="R20" s="35">
        <v>62</v>
      </c>
      <c r="S20" s="7">
        <f t="shared" si="5"/>
        <v>14</v>
      </c>
      <c r="T20" s="8"/>
      <c r="U20" s="35">
        <v>68</v>
      </c>
      <c r="V20" s="7">
        <f t="shared" si="6"/>
        <v>10</v>
      </c>
      <c r="W20" s="8"/>
      <c r="X20" s="30">
        <v>68</v>
      </c>
      <c r="Y20" s="7">
        <f t="shared" si="7"/>
        <v>7</v>
      </c>
      <c r="Z20" s="8"/>
      <c r="AA20" s="7">
        <v>12</v>
      </c>
      <c r="AB20" s="7">
        <v>0</v>
      </c>
      <c r="AC20" s="7">
        <v>0</v>
      </c>
      <c r="AD20" s="7">
        <v>9</v>
      </c>
      <c r="AE20" s="7">
        <v>7</v>
      </c>
      <c r="AF20" s="7">
        <v>14</v>
      </c>
      <c r="AG20" s="7">
        <v>10</v>
      </c>
      <c r="AH20" s="7">
        <v>7</v>
      </c>
      <c r="AI20" s="7"/>
      <c r="AJ20" s="37">
        <f t="shared" si="8"/>
        <v>45</v>
      </c>
      <c r="AK20" s="6">
        <v>15</v>
      </c>
      <c r="AL20" s="6">
        <f t="shared" si="9"/>
        <v>52</v>
      </c>
      <c r="AM20" s="6">
        <v>14</v>
      </c>
      <c r="AN20" s="6">
        <f t="shared" si="10"/>
        <v>59</v>
      </c>
      <c r="AO20" s="6">
        <v>12</v>
      </c>
      <c r="AQ20" s="6">
        <v>16520</v>
      </c>
      <c r="AS20" s="6">
        <v>15</v>
      </c>
      <c r="AT20" s="7" t="str">
        <v>Oscar Bunford</v>
      </c>
    </row>
    <row r="21" spans="1:46">
      <c r="A21" s="34" t="s">
        <v>176</v>
      </c>
      <c r="B21" s="27"/>
      <c r="C21" s="30" t="s">
        <v>6</v>
      </c>
      <c r="D21" s="7" t="str">
        <f t="shared" si="0"/>
        <v/>
      </c>
      <c r="F21" s="30" t="s">
        <v>6</v>
      </c>
      <c r="G21" s="7" t="str">
        <f t="shared" si="1"/>
        <v/>
      </c>
      <c r="I21" s="30">
        <v>58</v>
      </c>
      <c r="J21" s="7">
        <f t="shared" si="2"/>
        <v>13</v>
      </c>
      <c r="L21" s="35" t="s">
        <v>6</v>
      </c>
      <c r="M21" s="7" t="str">
        <f t="shared" si="3"/>
        <v/>
      </c>
      <c r="O21" s="30" t="s">
        <v>6</v>
      </c>
      <c r="P21" s="7" t="str">
        <f t="shared" si="4"/>
        <v/>
      </c>
      <c r="Q21" s="8"/>
      <c r="R21" s="35" t="s">
        <v>6</v>
      </c>
      <c r="S21" s="7" t="str">
        <f t="shared" si="5"/>
        <v/>
      </c>
      <c r="T21" s="8"/>
      <c r="U21" s="35" t="s">
        <v>6</v>
      </c>
      <c r="V21" s="7" t="str">
        <f t="shared" si="6"/>
        <v/>
      </c>
      <c r="W21" s="8"/>
      <c r="X21" s="35" t="s">
        <v>6</v>
      </c>
      <c r="Y21" s="7" t="str">
        <f t="shared" si="7"/>
        <v/>
      </c>
      <c r="Z21" s="8"/>
      <c r="AA21" s="7">
        <v>0</v>
      </c>
      <c r="AB21" s="7">
        <v>0</v>
      </c>
      <c r="AC21" s="7">
        <v>13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7">
        <f t="shared" si="8"/>
        <v>13</v>
      </c>
      <c r="AK21" s="6">
        <v>18</v>
      </c>
      <c r="AL21" s="6">
        <f t="shared" si="9"/>
        <v>13</v>
      </c>
      <c r="AM21" s="6">
        <v>18</v>
      </c>
      <c r="AN21" s="6">
        <f t="shared" si="10"/>
        <v>13</v>
      </c>
      <c r="AO21" s="6">
        <v>18</v>
      </c>
      <c r="AQ21" s="6">
        <v>19980</v>
      </c>
      <c r="AS21" s="6">
        <v>18</v>
      </c>
      <c r="AT21" s="7" t="str">
        <v>Joseph Reid</v>
      </c>
    </row>
    <row r="22" spans="1:46">
      <c r="A22" s="32" t="s">
        <v>177</v>
      </c>
      <c r="C22" s="30" t="s">
        <v>6</v>
      </c>
      <c r="D22" s="7" t="str">
        <f t="shared" si="0"/>
        <v/>
      </c>
      <c r="F22" s="30" t="s">
        <v>6</v>
      </c>
      <c r="G22" s="7" t="str">
        <f t="shared" si="1"/>
        <v/>
      </c>
      <c r="I22" s="30">
        <v>37</v>
      </c>
      <c r="J22" s="7">
        <f t="shared" si="2"/>
        <v>20</v>
      </c>
      <c r="L22" s="35">
        <v>38</v>
      </c>
      <c r="M22" s="7">
        <f t="shared" si="3"/>
        <v>20</v>
      </c>
      <c r="O22" s="30">
        <v>36</v>
      </c>
      <c r="P22" s="7">
        <f t="shared" si="4"/>
        <v>20</v>
      </c>
      <c r="Q22" s="8"/>
      <c r="R22" s="35" t="s">
        <v>6</v>
      </c>
      <c r="S22" s="7" t="str">
        <f t="shared" si="5"/>
        <v/>
      </c>
      <c r="T22" s="8"/>
      <c r="U22" s="35" t="s">
        <v>6</v>
      </c>
      <c r="V22" s="7" t="str">
        <f t="shared" si="6"/>
        <v/>
      </c>
      <c r="W22" s="8"/>
      <c r="X22" s="35" t="s">
        <v>6</v>
      </c>
      <c r="Y22" s="7" t="str">
        <f t="shared" si="7"/>
        <v/>
      </c>
      <c r="Z22" s="8"/>
      <c r="AA22" s="7">
        <v>0</v>
      </c>
      <c r="AB22" s="7">
        <v>0</v>
      </c>
      <c r="AC22" s="7">
        <v>20</v>
      </c>
      <c r="AD22" s="7">
        <v>20</v>
      </c>
      <c r="AE22" s="7">
        <v>20</v>
      </c>
      <c r="AF22" s="7">
        <v>0</v>
      </c>
      <c r="AG22" s="7">
        <v>0</v>
      </c>
      <c r="AH22" s="7">
        <v>0</v>
      </c>
      <c r="AI22" s="7"/>
      <c r="AJ22" s="37">
        <f t="shared" si="8"/>
        <v>60</v>
      </c>
      <c r="AK22" s="6">
        <v>7</v>
      </c>
      <c r="AL22" s="6">
        <f t="shared" si="9"/>
        <v>60</v>
      </c>
      <c r="AM22" s="6">
        <v>11</v>
      </c>
      <c r="AN22" s="6">
        <f t="shared" si="10"/>
        <v>60</v>
      </c>
      <c r="AO22" s="6">
        <v>11</v>
      </c>
      <c r="AQ22" s="6">
        <v>8210</v>
      </c>
      <c r="AS22" s="6">
        <v>7</v>
      </c>
      <c r="AT22" s="7" t="str">
        <v>Jack Chantrey</v>
      </c>
    </row>
    <row r="23" spans="1:46">
      <c r="A23" s="34" t="s">
        <v>215</v>
      </c>
      <c r="C23" s="30" t="s">
        <v>6</v>
      </c>
      <c r="D23" s="7" t="str">
        <f t="shared" si="0"/>
        <v/>
      </c>
      <c r="F23" s="30" t="s">
        <v>6</v>
      </c>
      <c r="G23" s="7" t="str">
        <f t="shared" si="1"/>
        <v/>
      </c>
      <c r="I23" s="30" t="s">
        <v>6</v>
      </c>
      <c r="J23" s="7" t="str">
        <f t="shared" si="2"/>
        <v/>
      </c>
      <c r="L23" s="30">
        <v>48</v>
      </c>
      <c r="M23" s="7">
        <f t="shared" si="3"/>
        <v>18</v>
      </c>
      <c r="O23" s="30" t="s">
        <v>6</v>
      </c>
      <c r="P23" s="7" t="str">
        <f t="shared" si="4"/>
        <v/>
      </c>
      <c r="R23" s="35" t="s">
        <v>6</v>
      </c>
      <c r="S23" s="7" t="str">
        <f t="shared" si="5"/>
        <v/>
      </c>
      <c r="U23" s="30">
        <v>45</v>
      </c>
      <c r="V23" s="7">
        <f t="shared" si="6"/>
        <v>17</v>
      </c>
      <c r="X23" s="30">
        <v>48</v>
      </c>
      <c r="Y23" s="7">
        <f t="shared" si="7"/>
        <v>17</v>
      </c>
      <c r="AA23" s="9">
        <v>0</v>
      </c>
      <c r="AB23" s="9">
        <v>0</v>
      </c>
      <c r="AC23" s="9">
        <v>0</v>
      </c>
      <c r="AD23" s="9">
        <v>18</v>
      </c>
      <c r="AE23" s="9">
        <v>0</v>
      </c>
      <c r="AF23" s="9">
        <v>0</v>
      </c>
      <c r="AG23" s="9">
        <v>17</v>
      </c>
      <c r="AH23" s="9">
        <v>17</v>
      </c>
      <c r="AJ23" s="37">
        <f t="shared" si="8"/>
        <v>52</v>
      </c>
      <c r="AK23" s="6">
        <v>12</v>
      </c>
      <c r="AL23" s="6">
        <f t="shared" si="9"/>
        <v>52</v>
      </c>
      <c r="AM23" s="6">
        <v>14</v>
      </c>
      <c r="AN23" s="6">
        <f t="shared" si="10"/>
        <v>52</v>
      </c>
      <c r="AO23" s="6">
        <v>15</v>
      </c>
      <c r="AQ23" s="6">
        <v>13550</v>
      </c>
      <c r="AS23" s="6">
        <v>12</v>
      </c>
      <c r="AT23" s="9" t="str">
        <v>Sebatian Wells</v>
      </c>
    </row>
    <row r="24" spans="1:46">
      <c r="A24" s="34" t="s">
        <v>216</v>
      </c>
      <c r="C24" s="30" t="s">
        <v>6</v>
      </c>
      <c r="D24" s="7" t="str">
        <f t="shared" si="0"/>
        <v/>
      </c>
      <c r="F24" s="30" t="s">
        <v>6</v>
      </c>
      <c r="G24" s="7" t="str">
        <f t="shared" si="1"/>
        <v/>
      </c>
      <c r="I24" s="30" t="s">
        <v>6</v>
      </c>
      <c r="J24" s="7" t="str">
        <f t="shared" si="2"/>
        <v/>
      </c>
      <c r="L24" s="30" t="s">
        <v>6</v>
      </c>
      <c r="M24" s="7" t="str">
        <f t="shared" si="3"/>
        <v/>
      </c>
      <c r="O24" s="30">
        <v>57</v>
      </c>
      <c r="P24" s="7">
        <f t="shared" si="4"/>
        <v>12</v>
      </c>
      <c r="R24" s="30">
        <v>73</v>
      </c>
      <c r="S24" s="7">
        <f t="shared" si="5"/>
        <v>12</v>
      </c>
      <c r="U24" s="30">
        <v>58</v>
      </c>
      <c r="V24" s="7">
        <f t="shared" si="6"/>
        <v>14</v>
      </c>
      <c r="X24" s="30">
        <v>52</v>
      </c>
      <c r="Y24" s="7">
        <f t="shared" si="7"/>
        <v>15</v>
      </c>
      <c r="AA24" s="9">
        <v>0</v>
      </c>
      <c r="AB24" s="9">
        <v>0</v>
      </c>
      <c r="AC24" s="9">
        <v>0</v>
      </c>
      <c r="AD24" s="9">
        <v>0</v>
      </c>
      <c r="AE24" s="9">
        <v>12</v>
      </c>
      <c r="AF24" s="9">
        <v>12</v>
      </c>
      <c r="AG24" s="9">
        <v>14</v>
      </c>
      <c r="AH24" s="9">
        <v>15</v>
      </c>
      <c r="AJ24" s="37">
        <f t="shared" si="8"/>
        <v>53</v>
      </c>
      <c r="AK24" s="6">
        <v>11</v>
      </c>
      <c r="AL24" s="6">
        <f t="shared" si="9"/>
        <v>53</v>
      </c>
      <c r="AM24" s="6">
        <v>13</v>
      </c>
      <c r="AN24" s="6">
        <f t="shared" si="10"/>
        <v>53</v>
      </c>
      <c r="AO24" s="6">
        <v>14</v>
      </c>
      <c r="AQ24" s="6">
        <v>12440</v>
      </c>
      <c r="AS24" s="6">
        <v>11</v>
      </c>
      <c r="AT24" s="9" t="str">
        <v>Kai Dashwood</v>
      </c>
    </row>
    <row r="25" spans="1:46">
      <c r="A25" s="34"/>
      <c r="C25" s="30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8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5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8"/>
      <c r="C27" s="35"/>
      <c r="D27" s="7" t="str">
        <f t="shared" si="0"/>
        <v/>
      </c>
      <c r="F27" s="35"/>
      <c r="G27" s="7" t="str">
        <f t="shared" si="1"/>
        <v/>
      </c>
      <c r="I27" s="35"/>
      <c r="J27" s="7" t="str">
        <f t="shared" si="2"/>
        <v/>
      </c>
      <c r="L27" s="35"/>
      <c r="M27" s="7" t="str">
        <f t="shared" si="3"/>
        <v/>
      </c>
      <c r="O27" s="35"/>
      <c r="P27" s="7" t="str">
        <f t="shared" si="4"/>
        <v/>
      </c>
      <c r="R27" s="35"/>
      <c r="S27" s="7" t="str">
        <f t="shared" si="5"/>
        <v/>
      </c>
      <c r="U27" s="35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4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">
    <cfRule type="cellIs" dxfId="122" priority="1" stopIfTrue="1" operator="equal">
      <formula>18</formula>
    </cfRule>
    <cfRule type="cellIs" dxfId="121" priority="2" stopIfTrue="1" operator="equal">
      <formula>19</formula>
    </cfRule>
    <cfRule type="cellIs" dxfId="120" priority="3" stopIfTrue="1" operator="equal">
      <formula>20</formula>
    </cfRule>
  </conditionalFormatting>
  <conditionalFormatting sqref="G4">
    <cfRule type="cellIs" dxfId="119" priority="4" stopIfTrue="1" operator="equal">
      <formula>18</formula>
    </cfRule>
    <cfRule type="cellIs" dxfId="118" priority="5" stopIfTrue="1" operator="equal">
      <formula>19</formula>
    </cfRule>
    <cfRule type="cellIs" dxfId="117" priority="6" stopIfTrue="1" operator="equal">
      <formula>20</formula>
    </cfRule>
  </conditionalFormatting>
  <conditionalFormatting sqref="J4">
    <cfRule type="cellIs" dxfId="116" priority="7" stopIfTrue="1" operator="equal">
      <formula>18</formula>
    </cfRule>
    <cfRule type="cellIs" dxfId="115" priority="8" stopIfTrue="1" operator="equal">
      <formula>19</formula>
    </cfRule>
    <cfRule type="cellIs" dxfId="114" priority="9" stopIfTrue="1" operator="equal">
      <formula>20</formula>
    </cfRule>
  </conditionalFormatting>
  <conditionalFormatting sqref="M4">
    <cfRule type="cellIs" dxfId="113" priority="10" stopIfTrue="1" operator="equal">
      <formula>18</formula>
    </cfRule>
    <cfRule type="cellIs" dxfId="112" priority="11" stopIfTrue="1" operator="equal">
      <formula>19</formula>
    </cfRule>
    <cfRule type="cellIs" dxfId="111" priority="12" stopIfTrue="1" operator="equal">
      <formula>20</formula>
    </cfRule>
  </conditionalFormatting>
  <conditionalFormatting sqref="P4">
    <cfRule type="cellIs" dxfId="110" priority="13" stopIfTrue="1" operator="equal">
      <formula>18</formula>
    </cfRule>
    <cfRule type="cellIs" dxfId="109" priority="14" stopIfTrue="1" operator="equal">
      <formula>19</formula>
    </cfRule>
    <cfRule type="cellIs" dxfId="108" priority="15" stopIfTrue="1" operator="equal">
      <formula>20</formula>
    </cfRule>
  </conditionalFormatting>
  <conditionalFormatting sqref="S4">
    <cfRule type="cellIs" dxfId="107" priority="16" stopIfTrue="1" operator="equal">
      <formula>18</formula>
    </cfRule>
    <cfRule type="cellIs" dxfId="106" priority="17" stopIfTrue="1" operator="equal">
      <formula>19</formula>
    </cfRule>
    <cfRule type="cellIs" dxfId="105" priority="18" stopIfTrue="1" operator="equal">
      <formula>20</formula>
    </cfRule>
  </conditionalFormatting>
  <conditionalFormatting sqref="V4">
    <cfRule type="cellIs" dxfId="104" priority="19" stopIfTrue="1" operator="equal">
      <formula>18</formula>
    </cfRule>
    <cfRule type="cellIs" dxfId="103" priority="20" stopIfTrue="1" operator="equal">
      <formula>19</formula>
    </cfRule>
    <cfRule type="cellIs" dxfId="102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abSelected="1" workbookViewId="0">
      <selection activeCell="A11" sqref="A11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Boys 8 &amp; 9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5"/>
      <c r="E3" s="20"/>
      <c r="F3" s="115" t="str">
        <f ca="1">Leaderboards!D28</f>
        <v>Play Golf ChCh</v>
      </c>
      <c r="G3" s="115"/>
      <c r="H3" s="20"/>
      <c r="I3" s="115" t="str">
        <f ca="1">Leaderboards!D29</f>
        <v>Wessex</v>
      </c>
      <c r="J3" s="115"/>
      <c r="K3" s="20"/>
      <c r="L3" s="115" t="str">
        <f ca="1">Leaderboards!D30</f>
        <v>Crane Valley</v>
      </c>
      <c r="M3" s="115"/>
      <c r="N3" s="20"/>
      <c r="O3" s="115" t="str">
        <f ca="1">Leaderboards!D31</f>
        <v>Ferndown Forest</v>
      </c>
      <c r="P3" s="115"/>
      <c r="Q3" s="20"/>
      <c r="R3" s="115" t="str">
        <f ca="1">Leaderboards!D32</f>
        <v>Canford Magna</v>
      </c>
      <c r="S3" s="115"/>
      <c r="T3" s="20"/>
      <c r="U3" s="115" t="str">
        <f ca="1">Leaderboards!D33</f>
        <v>Canford School</v>
      </c>
      <c r="V3" s="115"/>
      <c r="W3" s="20"/>
      <c r="X3" s="115" t="str">
        <f ca="1">Leaderboards!D34</f>
        <v>Stur Marshall</v>
      </c>
      <c r="Y3" s="115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">
        <v>25</v>
      </c>
      <c r="G4" s="24" t="s">
        <v>24</v>
      </c>
      <c r="H4" s="25"/>
      <c r="I4" s="23" t="s">
        <v>25</v>
      </c>
      <c r="J4" s="24" t="s">
        <v>24</v>
      </c>
      <c r="K4" s="25"/>
      <c r="L4" s="23" t="s">
        <v>25</v>
      </c>
      <c r="M4" s="24" t="s">
        <v>24</v>
      </c>
      <c r="N4" s="25"/>
      <c r="O4" s="23" t="s">
        <v>25</v>
      </c>
      <c r="P4" s="24" t="s">
        <v>24</v>
      </c>
      <c r="Q4" s="25"/>
      <c r="R4" s="23" t="s">
        <v>25</v>
      </c>
      <c r="S4" s="24" t="s">
        <v>24</v>
      </c>
      <c r="T4" s="25"/>
      <c r="U4" s="23" t="s">
        <v>25</v>
      </c>
      <c r="V4" s="24" t="s">
        <v>24</v>
      </c>
      <c r="W4" s="25"/>
      <c r="X4" s="23" t="s">
        <v>25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26</v>
      </c>
      <c r="B6" s="27"/>
      <c r="C6" s="29">
        <v>50</v>
      </c>
      <c r="D6" s="7">
        <f>IF(AND(ISNUMBER(C6),C6&gt;0),MAX(1,IF(ISNUMBER(C6),21-RANK(C6,C$6:C$51,TRUE),0)),"")</f>
        <v>11</v>
      </c>
      <c r="F6" s="31">
        <v>46</v>
      </c>
      <c r="G6" s="7">
        <f>IF(AND(ISNUMBER(F6),F6&gt;0),MAX(1,IF(ISNUMBER(F6),21-RANK(F6,F$6:F$51,TRUE),0)),"")</f>
        <v>11</v>
      </c>
      <c r="I6" s="31">
        <v>47</v>
      </c>
      <c r="J6" s="7">
        <f>IF(AND(ISNUMBER(I6),I6&gt;0),MAX(1,IF(ISNUMBER(I6),21-RANK(I6,I$6:I$51,TRUE),0)),"")</f>
        <v>12</v>
      </c>
      <c r="L6" s="31">
        <v>50</v>
      </c>
      <c r="M6" s="7">
        <f>IF(AND(ISNUMBER(L6),L6&gt;0),MAX(1,IF(ISNUMBER(L6),21-RANK(L6,L$6:L$51,TRUE),0)),"")</f>
        <v>6</v>
      </c>
      <c r="O6" s="35">
        <v>45</v>
      </c>
      <c r="P6" s="7">
        <f>IF(AND(ISNUMBER(O6),O6&gt;0),MAX(1,IF(ISNUMBER(O6),21-RANK(O6,O$6:O$51,TRUE),0)),"")</f>
        <v>11</v>
      </c>
      <c r="Q6" s="8"/>
      <c r="R6" s="30">
        <v>48</v>
      </c>
      <c r="S6" s="7">
        <f>IF(AND(ISNUMBER(R6),R6&gt;0),MAX(1,IF(ISNUMBER(R6),21-RANK(R6,R$6:R$51,TRUE),0)),"")</f>
        <v>8</v>
      </c>
      <c r="T6" s="8"/>
      <c r="U6" s="35">
        <v>45</v>
      </c>
      <c r="V6" s="7">
        <f>IF(AND(ISNUMBER(U6),U6&gt;0),MAX(1,IF(ISNUMBER(U6),21-RANK(U6,U$6:U$51,TRUE),0)),"")</f>
        <v>12</v>
      </c>
      <c r="W6" s="8"/>
      <c r="X6" s="35">
        <v>42</v>
      </c>
      <c r="Y6" s="7">
        <f>IF(AND(ISNUMBER(X6),X6&gt;0),MAX(1,IF(ISNUMBER(X6),21-RANK(X6,X$6:X$51,TRUE),0)),"")</f>
        <v>13</v>
      </c>
      <c r="Z6" s="8"/>
      <c r="AA6" s="7">
        <f t="array" ref="AA6:AA50">IF(ISNUMBER(D6:D50),D6:D50,0)</f>
        <v>11</v>
      </c>
      <c r="AB6" s="7">
        <f t="array" ref="AB6:AB50">IF(ISNUMBER(G6:G50),G6:G50,0)</f>
        <v>11</v>
      </c>
      <c r="AC6" s="7">
        <f t="array" ref="AC6:AC50">IF(ISNUMBER(J6:J50),J6:J50,0)</f>
        <v>12</v>
      </c>
      <c r="AD6" s="7">
        <f t="array" ref="AD6:AD50">IF(ISNUMBER(M6:M50),M6:M50,0)</f>
        <v>6</v>
      </c>
      <c r="AE6" s="7">
        <f t="array" ref="AE6:AE50">IF(ISNUMBER(P6:P50),P6:P50,0)</f>
        <v>11</v>
      </c>
      <c r="AF6" s="7">
        <f t="array" ref="AF6:AF50">IF(ISNUMBER(S6:S50),S6:S50,0)</f>
        <v>8</v>
      </c>
      <c r="AG6" s="7">
        <f t="array" ref="AG6:AG50">IF(ISNUMBER(V6:V50),V6:V50,0)</f>
        <v>12</v>
      </c>
      <c r="AH6" s="7">
        <f t="array" ref="AH6:AH50">IF(ISNUMBER(Y6:Y50),Y6:Y50,0)</f>
        <v>13</v>
      </c>
      <c r="AI6" s="7"/>
      <c r="AJ6" s="37">
        <f>IF(A6&gt;0,LARGE(AA6:AH6,1)+LARGE(AA6:AH6,2)+LARGE(AA6:AH6,3)+LARGE(AA6:AH6,4),0)</f>
        <v>48</v>
      </c>
      <c r="AK6" s="6">
        <f t="array" ref="AK6:AK50">IF(AJ6:AJ50&gt;0,RANK(AJ6:AJ50,AJ$6:AJ$50),0)</f>
        <v>16</v>
      </c>
      <c r="AL6" s="6">
        <f>IF(A6&gt;0,LARGE(AA6:AH6,1)+LARGE(AA6:AH6,2)+LARGE(AA6:AH6,3)+LARGE(AA6:AH6,4)+LARGE(AA6:AH6,5),0)</f>
        <v>59</v>
      </c>
      <c r="AM6" s="6">
        <f t="array" ref="AM6:AM50">IF(AL6:AL50&gt;0,RANK(AL6:AL50,AL$6:AL$50),0)</f>
        <v>15</v>
      </c>
      <c r="AN6" s="6">
        <f>IF(A6&gt;0,LARGE(AA6:AH6,1)+LARGE(AA6:AH6,2)+LARGE(AA6:AH6,3)+LARGE(AA6:AH6,4)+LARGE(AA6:AH6,5)+LARGE(AA6:AH6,6),0)</f>
        <v>70</v>
      </c>
      <c r="AO6" s="6">
        <f t="array" ref="AO6:AO50">IF(AN6:AN50&gt;0,RANK(AN6:AN50,AN$6:AN$50),0)</f>
        <v>14</v>
      </c>
      <c r="AQ6" s="6">
        <f t="array" ref="AQ6:AQ50">IF(AK6:AK50&gt;0,(AK6:AK50*1000)+(AM6:AM50*100)+(AO6:AO50*10),1000000)</f>
        <v>17640</v>
      </c>
      <c r="AS6" s="6">
        <f t="array" ref="AS6:AS50">IF(AQ6:AQ50&lt;1000000,RANK(AQ6:AQ50,AQ$6:AQ$50,1),"")</f>
        <v>16</v>
      </c>
      <c r="AT6" s="7" t="str">
        <f t="array" ref="AT6:AT50">IF(A6:A50&lt;&gt;"",A6:A50,"")</f>
        <v>Dexter Baggett</v>
      </c>
    </row>
    <row r="7" spans="1:47">
      <c r="A7" s="28" t="s">
        <v>212</v>
      </c>
      <c r="B7" s="27"/>
      <c r="C7" s="29" t="s">
        <v>6</v>
      </c>
      <c r="D7" s="7" t="str">
        <f t="shared" ref="D7:D51" si="0">IF(AND(ISNUMBER(C7),C7&gt;0),MAX(1,IF(ISNUMBER(C7),21-RANK(C7,C$6:C$51,TRUE),0)),"")</f>
        <v/>
      </c>
      <c r="F7" s="31" t="s">
        <v>6</v>
      </c>
      <c r="G7" s="7" t="str">
        <f t="shared" ref="G7:G51" si="1">IF(AND(ISNUMBER(F7),F7&gt;0),MAX(1,IF(ISNUMBER(F7),21-RANK(F7,F$6:F$51,TRUE),0)),"")</f>
        <v/>
      </c>
      <c r="I7" s="31" t="s">
        <v>6</v>
      </c>
      <c r="J7" s="7" t="str">
        <f t="shared" ref="J7:J51" si="2">IF(AND(ISNUMBER(I7),I7&gt;0),MAX(1,IF(ISNUMBER(I7),21-RANK(I7,I$6:I$51,TRUE),0)),"")</f>
        <v/>
      </c>
      <c r="L7" s="31">
        <v>42</v>
      </c>
      <c r="M7" s="7">
        <f t="shared" ref="M7:M51" si="3">IF(AND(ISNUMBER(L7),L7&gt;0),MAX(1,IF(ISNUMBER(L7),21-RANK(L7,L$6:L$51,TRUE),0)),"")</f>
        <v>19</v>
      </c>
      <c r="O7" s="35">
        <v>41</v>
      </c>
      <c r="P7" s="7">
        <f t="shared" ref="P7:P51" si="4">IF(AND(ISNUMBER(O7),O7&gt;0),MAX(1,IF(ISNUMBER(O7),21-RANK(O7,O$6:O$51,TRUE),0)),"")</f>
        <v>17</v>
      </c>
      <c r="Q7" s="8"/>
      <c r="R7" s="30">
        <v>46</v>
      </c>
      <c r="S7" s="7">
        <f t="shared" ref="S7:S51" si="5">IF(AND(ISNUMBER(R7),R7&gt;0),MAX(1,IF(ISNUMBER(R7),21-RANK(R7,R$6:R$51,TRUE),0)),"")</f>
        <v>10</v>
      </c>
      <c r="T7" s="8"/>
      <c r="U7" s="35">
        <v>42</v>
      </c>
      <c r="V7" s="7">
        <f t="shared" ref="V7:V51" si="6">IF(AND(ISNUMBER(U7),U7&gt;0),MAX(1,IF(ISNUMBER(U7),21-RANK(U7,U$6:U$51,TRUE),0)),"")</f>
        <v>17</v>
      </c>
      <c r="W7" s="8"/>
      <c r="X7" s="30">
        <v>41</v>
      </c>
      <c r="Y7" s="7">
        <f t="shared" ref="Y7:Y51" si="7">IF(AND(ISNUMBER(X7),X7&gt;0),MAX(1,IF(ISNUMBER(X7),21-RANK(X7,X$6:X$51,TRUE),0)),"")</f>
        <v>14</v>
      </c>
      <c r="Z7" s="8"/>
      <c r="AA7" s="7">
        <v>0</v>
      </c>
      <c r="AB7" s="7">
        <v>0</v>
      </c>
      <c r="AC7" s="7">
        <v>0</v>
      </c>
      <c r="AD7" s="7">
        <v>19</v>
      </c>
      <c r="AE7" s="7">
        <v>17</v>
      </c>
      <c r="AF7" s="7">
        <v>10</v>
      </c>
      <c r="AG7" s="7">
        <v>17</v>
      </c>
      <c r="AH7" s="7">
        <v>14</v>
      </c>
      <c r="AI7" s="7"/>
      <c r="AJ7" s="37">
        <f t="shared" ref="AJ7:AJ50" si="8">IF(A7&gt;0,LARGE(AA7:AH7,1)+LARGE(AA7:AH7,2)+LARGE(AA7:AH7,3)+LARGE(AA7:AH7,4),0)</f>
        <v>67</v>
      </c>
      <c r="AK7" s="6">
        <v>8</v>
      </c>
      <c r="AL7" s="6">
        <f t="shared" ref="AL7:AL50" si="9">IF(A7&gt;0,LARGE(AA7:AH7,1)+LARGE(AA7:AH7,2)+LARGE(AA7:AH7,3)+LARGE(AA7:AH7,4)+LARGE(AA7:AH7,5),0)</f>
        <v>77</v>
      </c>
      <c r="AM7" s="6">
        <v>8</v>
      </c>
      <c r="AN7" s="6">
        <f t="shared" ref="AN7:AN50" si="10">IF(A7&gt;0,LARGE(AA7:AH7,1)+LARGE(AA7:AH7,2)+LARGE(AA7:AH7,3)+LARGE(AA7:AH7,4)+LARGE(AA7:AH7,5)+LARGE(AA7:AH7,6),0)</f>
        <v>77</v>
      </c>
      <c r="AO7" s="6">
        <v>10</v>
      </c>
      <c r="AQ7" s="6">
        <v>8900</v>
      </c>
      <c r="AS7" s="6">
        <v>8</v>
      </c>
      <c r="AT7" s="7" t="str">
        <v>Zac Mudford</v>
      </c>
    </row>
    <row r="8" spans="1:47">
      <c r="A8" s="28" t="s">
        <v>175</v>
      </c>
      <c r="B8" s="27"/>
      <c r="C8" s="104" t="s">
        <v>6</v>
      </c>
      <c r="D8" s="7" t="str">
        <f t="shared" si="0"/>
        <v/>
      </c>
      <c r="F8" s="35" t="s">
        <v>6</v>
      </c>
      <c r="G8" s="7" t="str">
        <f t="shared" si="1"/>
        <v/>
      </c>
      <c r="I8" s="31">
        <v>49</v>
      </c>
      <c r="J8" s="7">
        <f t="shared" si="2"/>
        <v>11</v>
      </c>
      <c r="L8" s="31">
        <v>63</v>
      </c>
      <c r="M8" s="7">
        <f t="shared" si="3"/>
        <v>1</v>
      </c>
      <c r="O8" s="35">
        <v>55</v>
      </c>
      <c r="P8" s="7">
        <f t="shared" si="4"/>
        <v>6</v>
      </c>
      <c r="Q8" s="8"/>
      <c r="R8" s="35" t="s">
        <v>6</v>
      </c>
      <c r="S8" s="7" t="str">
        <f t="shared" si="5"/>
        <v/>
      </c>
      <c r="T8" s="8"/>
      <c r="U8" s="35" t="s">
        <v>6</v>
      </c>
      <c r="V8" s="7" t="str">
        <f t="shared" si="6"/>
        <v/>
      </c>
      <c r="W8" s="8"/>
      <c r="X8" s="30">
        <v>52</v>
      </c>
      <c r="Y8" s="7">
        <f t="shared" si="7"/>
        <v>5</v>
      </c>
      <c r="Z8" s="8"/>
      <c r="AA8" s="7">
        <v>0</v>
      </c>
      <c r="AB8" s="7">
        <v>0</v>
      </c>
      <c r="AC8" s="7">
        <v>11</v>
      </c>
      <c r="AD8" s="7">
        <v>1</v>
      </c>
      <c r="AE8" s="7">
        <v>6</v>
      </c>
      <c r="AF8" s="7">
        <v>0</v>
      </c>
      <c r="AG8" s="7">
        <v>0</v>
      </c>
      <c r="AH8" s="7">
        <v>5</v>
      </c>
      <c r="AI8" s="7"/>
      <c r="AJ8" s="37">
        <f t="shared" si="8"/>
        <v>23</v>
      </c>
      <c r="AK8" s="6">
        <v>19</v>
      </c>
      <c r="AL8" s="6">
        <f t="shared" si="9"/>
        <v>23</v>
      </c>
      <c r="AM8" s="6">
        <v>19</v>
      </c>
      <c r="AN8" s="6">
        <f t="shared" si="10"/>
        <v>23</v>
      </c>
      <c r="AO8" s="6">
        <v>21</v>
      </c>
      <c r="AQ8" s="6">
        <v>21110</v>
      </c>
      <c r="AS8" s="6">
        <v>19</v>
      </c>
      <c r="AT8" s="7" t="str">
        <v>Albert Blackburn</v>
      </c>
    </row>
    <row r="9" spans="1:47">
      <c r="A9" s="28" t="s">
        <v>48</v>
      </c>
      <c r="B9" s="27"/>
      <c r="C9" s="29">
        <v>41</v>
      </c>
      <c r="D9" s="7">
        <f t="shared" si="0"/>
        <v>18</v>
      </c>
      <c r="F9" s="105" t="s">
        <v>6</v>
      </c>
      <c r="G9" s="7" t="str">
        <f t="shared" si="1"/>
        <v/>
      </c>
      <c r="I9" s="30">
        <v>40</v>
      </c>
      <c r="J9" s="7">
        <f t="shared" si="2"/>
        <v>19</v>
      </c>
      <c r="L9" s="30">
        <v>55</v>
      </c>
      <c r="M9" s="7">
        <f t="shared" si="3"/>
        <v>4</v>
      </c>
      <c r="O9" s="35" t="s">
        <v>6</v>
      </c>
      <c r="P9" s="7" t="str">
        <f t="shared" si="4"/>
        <v/>
      </c>
      <c r="Q9" s="8"/>
      <c r="R9" s="35" t="s">
        <v>6</v>
      </c>
      <c r="S9" s="7" t="str">
        <f t="shared" si="5"/>
        <v/>
      </c>
      <c r="T9" s="8"/>
      <c r="U9" s="35">
        <v>42</v>
      </c>
      <c r="V9" s="7">
        <f t="shared" si="6"/>
        <v>17</v>
      </c>
      <c r="W9" s="8"/>
      <c r="X9" s="35" t="s">
        <v>6</v>
      </c>
      <c r="Y9" s="7" t="str">
        <f t="shared" si="7"/>
        <v/>
      </c>
      <c r="Z9" s="8"/>
      <c r="AA9" s="7">
        <v>18</v>
      </c>
      <c r="AB9" s="7">
        <v>0</v>
      </c>
      <c r="AC9" s="7">
        <v>19</v>
      </c>
      <c r="AD9" s="7">
        <v>4</v>
      </c>
      <c r="AE9" s="7">
        <v>0</v>
      </c>
      <c r="AF9" s="7">
        <v>0</v>
      </c>
      <c r="AG9" s="7">
        <v>17</v>
      </c>
      <c r="AH9" s="7">
        <v>0</v>
      </c>
      <c r="AI9" s="7"/>
      <c r="AJ9" s="37">
        <f t="shared" si="8"/>
        <v>58</v>
      </c>
      <c r="AK9" s="6">
        <v>11</v>
      </c>
      <c r="AL9" s="6">
        <f t="shared" si="9"/>
        <v>58</v>
      </c>
      <c r="AM9" s="6">
        <v>16</v>
      </c>
      <c r="AN9" s="6">
        <f t="shared" si="10"/>
        <v>58</v>
      </c>
      <c r="AO9" s="6">
        <v>16</v>
      </c>
      <c r="AQ9" s="6">
        <v>12760</v>
      </c>
      <c r="AS9" s="6">
        <v>12</v>
      </c>
      <c r="AT9" s="7" t="str">
        <v>Morgan Burke</v>
      </c>
    </row>
    <row r="10" spans="1:47">
      <c r="A10" s="28" t="s">
        <v>50</v>
      </c>
      <c r="B10" s="27"/>
      <c r="C10" s="29">
        <v>69</v>
      </c>
      <c r="D10" s="7">
        <f t="shared" si="0"/>
        <v>1</v>
      </c>
      <c r="F10" s="30">
        <v>64</v>
      </c>
      <c r="G10" s="7">
        <f t="shared" si="1"/>
        <v>5</v>
      </c>
      <c r="I10" s="31">
        <v>56</v>
      </c>
      <c r="J10" s="7">
        <f t="shared" si="2"/>
        <v>3</v>
      </c>
      <c r="L10" s="31">
        <v>66</v>
      </c>
      <c r="M10" s="7">
        <f t="shared" si="3"/>
        <v>1</v>
      </c>
      <c r="O10" s="35">
        <v>47</v>
      </c>
      <c r="P10" s="7">
        <f t="shared" si="4"/>
        <v>9</v>
      </c>
      <c r="Q10" s="8"/>
      <c r="R10" s="35" t="s">
        <v>6</v>
      </c>
      <c r="S10" s="7" t="str">
        <f t="shared" si="5"/>
        <v/>
      </c>
      <c r="T10" s="8"/>
      <c r="U10" s="35">
        <v>68</v>
      </c>
      <c r="V10" s="7">
        <f t="shared" si="6"/>
        <v>5</v>
      </c>
      <c r="W10" s="8"/>
      <c r="X10" s="30">
        <v>69</v>
      </c>
      <c r="Y10" s="7">
        <f t="shared" si="7"/>
        <v>1</v>
      </c>
      <c r="Z10" s="8"/>
      <c r="AA10" s="7">
        <v>1</v>
      </c>
      <c r="AB10" s="7">
        <v>5</v>
      </c>
      <c r="AC10" s="7">
        <v>3</v>
      </c>
      <c r="AD10" s="7">
        <v>1</v>
      </c>
      <c r="AE10" s="7">
        <v>9</v>
      </c>
      <c r="AF10" s="7">
        <v>0</v>
      </c>
      <c r="AG10" s="7">
        <v>5</v>
      </c>
      <c r="AH10" s="7">
        <v>1</v>
      </c>
      <c r="AI10" s="7"/>
      <c r="AJ10" s="37">
        <f t="shared" si="8"/>
        <v>22</v>
      </c>
      <c r="AK10" s="6">
        <v>20</v>
      </c>
      <c r="AL10" s="6">
        <f t="shared" si="9"/>
        <v>23</v>
      </c>
      <c r="AM10" s="6">
        <v>19</v>
      </c>
      <c r="AN10" s="6">
        <f t="shared" si="10"/>
        <v>24</v>
      </c>
      <c r="AO10" s="6">
        <v>19</v>
      </c>
      <c r="AQ10" s="6">
        <v>22090</v>
      </c>
      <c r="AS10" s="6">
        <v>20</v>
      </c>
      <c r="AT10" s="7" t="str">
        <v>Bradley Burns</v>
      </c>
    </row>
    <row r="11" spans="1:47">
      <c r="A11" s="28" t="s">
        <v>52</v>
      </c>
      <c r="B11" s="27"/>
      <c r="C11" s="29">
        <v>49</v>
      </c>
      <c r="D11" s="7">
        <f t="shared" si="0"/>
        <v>13</v>
      </c>
      <c r="F11" s="31">
        <v>43</v>
      </c>
      <c r="G11" s="7">
        <f t="shared" si="1"/>
        <v>12</v>
      </c>
      <c r="I11" s="30">
        <v>37</v>
      </c>
      <c r="J11" s="7">
        <f t="shared" si="2"/>
        <v>20</v>
      </c>
      <c r="L11" s="31">
        <v>43</v>
      </c>
      <c r="M11" s="7">
        <f t="shared" si="3"/>
        <v>16</v>
      </c>
      <c r="O11" s="35">
        <v>41</v>
      </c>
      <c r="P11" s="7">
        <f t="shared" si="4"/>
        <v>17</v>
      </c>
      <c r="Q11" s="8"/>
      <c r="R11" s="30">
        <v>36</v>
      </c>
      <c r="S11" s="7">
        <f t="shared" si="5"/>
        <v>20</v>
      </c>
      <c r="T11" s="8"/>
      <c r="U11" s="35">
        <v>40</v>
      </c>
      <c r="V11" s="7">
        <f t="shared" si="6"/>
        <v>19</v>
      </c>
      <c r="W11" s="8"/>
      <c r="X11" s="35">
        <v>37</v>
      </c>
      <c r="Y11" s="7">
        <f t="shared" si="7"/>
        <v>20</v>
      </c>
      <c r="Z11" s="8"/>
      <c r="AA11" s="7">
        <v>13</v>
      </c>
      <c r="AB11" s="7">
        <v>12</v>
      </c>
      <c r="AC11" s="7">
        <v>20</v>
      </c>
      <c r="AD11" s="7">
        <v>16</v>
      </c>
      <c r="AE11" s="7">
        <v>17</v>
      </c>
      <c r="AF11" s="7">
        <v>20</v>
      </c>
      <c r="AG11" s="7">
        <v>19</v>
      </c>
      <c r="AH11" s="7">
        <v>20</v>
      </c>
      <c r="AI11" s="7"/>
      <c r="AJ11" s="37">
        <f t="shared" si="8"/>
        <v>79</v>
      </c>
      <c r="AK11" s="6">
        <v>1</v>
      </c>
      <c r="AL11" s="6">
        <f t="shared" si="9"/>
        <v>96</v>
      </c>
      <c r="AM11" s="6">
        <v>1</v>
      </c>
      <c r="AN11" s="6">
        <f t="shared" si="10"/>
        <v>112</v>
      </c>
      <c r="AO11" s="6">
        <v>1</v>
      </c>
      <c r="AQ11" s="6">
        <v>1110</v>
      </c>
      <c r="AS11" s="6">
        <v>1</v>
      </c>
      <c r="AT11" s="7" t="str">
        <v>Rhys C-Terry</v>
      </c>
    </row>
    <row r="12" spans="1:47">
      <c r="A12" s="28" t="s">
        <v>58</v>
      </c>
      <c r="B12" s="27"/>
      <c r="C12" s="29" t="s">
        <v>162</v>
      </c>
      <c r="D12" s="7" t="str">
        <f t="shared" si="0"/>
        <v/>
      </c>
      <c r="F12" s="31">
        <v>70</v>
      </c>
      <c r="G12" s="7">
        <f t="shared" si="1"/>
        <v>4</v>
      </c>
      <c r="I12" s="31" t="s">
        <v>6</v>
      </c>
      <c r="J12" s="7" t="str">
        <f t="shared" si="2"/>
        <v/>
      </c>
      <c r="L12" s="31" t="s">
        <v>6</v>
      </c>
      <c r="M12" s="7" t="str">
        <f t="shared" si="3"/>
        <v/>
      </c>
      <c r="O12" s="35">
        <v>69</v>
      </c>
      <c r="P12" s="7">
        <f t="shared" si="4"/>
        <v>2</v>
      </c>
      <c r="Q12" s="8"/>
      <c r="R12" s="35" t="s">
        <v>6</v>
      </c>
      <c r="S12" s="7" t="str">
        <f t="shared" si="5"/>
        <v/>
      </c>
      <c r="T12" s="8"/>
      <c r="U12" s="35" t="s">
        <v>6</v>
      </c>
      <c r="V12" s="7" t="str">
        <f t="shared" si="6"/>
        <v/>
      </c>
      <c r="W12" s="8"/>
      <c r="X12" s="35" t="s">
        <v>6</v>
      </c>
      <c r="Y12" s="7" t="str">
        <f t="shared" si="7"/>
        <v/>
      </c>
      <c r="Z12" s="8"/>
      <c r="AA12" s="7">
        <v>0</v>
      </c>
      <c r="AB12" s="7">
        <v>4</v>
      </c>
      <c r="AC12" s="7">
        <v>0</v>
      </c>
      <c r="AD12" s="7">
        <v>0</v>
      </c>
      <c r="AE12" s="7">
        <v>2</v>
      </c>
      <c r="AF12" s="7">
        <v>0</v>
      </c>
      <c r="AG12" s="7">
        <v>0</v>
      </c>
      <c r="AH12" s="7">
        <v>0</v>
      </c>
      <c r="AI12" s="7"/>
      <c r="AJ12" s="37">
        <f t="shared" si="8"/>
        <v>6</v>
      </c>
      <c r="AK12" s="6">
        <v>27</v>
      </c>
      <c r="AL12" s="6">
        <f t="shared" si="9"/>
        <v>6</v>
      </c>
      <c r="AM12" s="6">
        <v>27</v>
      </c>
      <c r="AN12" s="6">
        <f t="shared" si="10"/>
        <v>6</v>
      </c>
      <c r="AO12" s="6">
        <v>27</v>
      </c>
      <c r="AQ12" s="6">
        <v>29970</v>
      </c>
      <c r="AS12" s="6">
        <v>27</v>
      </c>
      <c r="AT12" s="7" t="str">
        <v>Robert Cole</v>
      </c>
    </row>
    <row r="13" spans="1:47" ht="12" customHeight="1">
      <c r="A13" s="28" t="s">
        <v>70</v>
      </c>
      <c r="B13" s="27"/>
      <c r="C13" s="29" t="s">
        <v>162</v>
      </c>
      <c r="D13" s="7" t="str">
        <f t="shared" si="0"/>
        <v/>
      </c>
      <c r="F13" s="31">
        <v>40</v>
      </c>
      <c r="G13" s="7">
        <f t="shared" si="1"/>
        <v>18</v>
      </c>
      <c r="I13" s="31">
        <v>53</v>
      </c>
      <c r="J13" s="7">
        <f t="shared" si="2"/>
        <v>8</v>
      </c>
      <c r="L13" s="31">
        <v>45</v>
      </c>
      <c r="M13" s="7">
        <f t="shared" si="3"/>
        <v>12</v>
      </c>
      <c r="O13" s="35" t="s">
        <v>6</v>
      </c>
      <c r="P13" s="7" t="str">
        <f t="shared" si="4"/>
        <v/>
      </c>
      <c r="Q13" s="8"/>
      <c r="R13" s="30">
        <v>45</v>
      </c>
      <c r="S13" s="7">
        <f t="shared" si="5"/>
        <v>13</v>
      </c>
      <c r="T13" s="8"/>
      <c r="U13" s="35">
        <v>45</v>
      </c>
      <c r="V13" s="7">
        <f t="shared" si="6"/>
        <v>12</v>
      </c>
      <c r="W13" s="8"/>
      <c r="X13" s="30">
        <v>50</v>
      </c>
      <c r="Y13" s="7">
        <f t="shared" si="7"/>
        <v>6</v>
      </c>
      <c r="Z13" s="8"/>
      <c r="AA13" s="7">
        <v>0</v>
      </c>
      <c r="AB13" s="7">
        <v>18</v>
      </c>
      <c r="AC13" s="7">
        <v>8</v>
      </c>
      <c r="AD13" s="7">
        <v>12</v>
      </c>
      <c r="AE13" s="7">
        <v>0</v>
      </c>
      <c r="AF13" s="7">
        <v>13</v>
      </c>
      <c r="AG13" s="7">
        <v>12</v>
      </c>
      <c r="AH13" s="7">
        <v>6</v>
      </c>
      <c r="AI13" s="7"/>
      <c r="AJ13" s="37">
        <f t="shared" si="8"/>
        <v>55</v>
      </c>
      <c r="AK13" s="6">
        <v>13</v>
      </c>
      <c r="AL13" s="6">
        <f t="shared" si="9"/>
        <v>63</v>
      </c>
      <c r="AM13" s="6">
        <v>14</v>
      </c>
      <c r="AN13" s="6">
        <f t="shared" si="10"/>
        <v>69</v>
      </c>
      <c r="AO13" s="6">
        <v>15</v>
      </c>
      <c r="AQ13" s="6">
        <v>14550</v>
      </c>
      <c r="AS13" s="6">
        <v>14</v>
      </c>
      <c r="AT13" s="7" t="str">
        <v>Archie Flower</v>
      </c>
    </row>
    <row r="14" spans="1:47">
      <c r="A14" s="28" t="s">
        <v>71</v>
      </c>
      <c r="B14" s="27"/>
      <c r="C14" s="29">
        <v>68</v>
      </c>
      <c r="D14" s="7">
        <f t="shared" si="0"/>
        <v>1</v>
      </c>
      <c r="F14" s="30">
        <v>56</v>
      </c>
      <c r="G14" s="7">
        <f t="shared" si="1"/>
        <v>7</v>
      </c>
      <c r="I14" s="30">
        <v>55</v>
      </c>
      <c r="J14" s="7">
        <f t="shared" si="2"/>
        <v>5</v>
      </c>
      <c r="L14" s="30">
        <v>60</v>
      </c>
      <c r="M14" s="7">
        <f t="shared" si="3"/>
        <v>1</v>
      </c>
      <c r="O14" s="35">
        <v>58</v>
      </c>
      <c r="P14" s="7">
        <f t="shared" si="4"/>
        <v>4</v>
      </c>
      <c r="Q14" s="8"/>
      <c r="R14" s="30">
        <v>64</v>
      </c>
      <c r="S14" s="7">
        <f t="shared" si="5"/>
        <v>5</v>
      </c>
      <c r="T14" s="8"/>
      <c r="U14" s="35" t="s">
        <v>6</v>
      </c>
      <c r="V14" s="7" t="str">
        <f t="shared" si="6"/>
        <v/>
      </c>
      <c r="W14" s="8"/>
      <c r="X14" s="35">
        <v>60</v>
      </c>
      <c r="Y14" s="7">
        <f t="shared" si="7"/>
        <v>2</v>
      </c>
      <c r="Z14" s="8"/>
      <c r="AA14" s="7">
        <v>1</v>
      </c>
      <c r="AB14" s="7">
        <v>7</v>
      </c>
      <c r="AC14" s="7">
        <v>5</v>
      </c>
      <c r="AD14" s="7">
        <v>1</v>
      </c>
      <c r="AE14" s="7">
        <v>4</v>
      </c>
      <c r="AF14" s="7">
        <v>5</v>
      </c>
      <c r="AG14" s="7">
        <v>0</v>
      </c>
      <c r="AH14" s="7">
        <v>2</v>
      </c>
      <c r="AI14" s="7"/>
      <c r="AJ14" s="37">
        <f t="shared" si="8"/>
        <v>21</v>
      </c>
      <c r="AK14" s="6">
        <v>21</v>
      </c>
      <c r="AL14" s="6">
        <f t="shared" si="9"/>
        <v>23</v>
      </c>
      <c r="AM14" s="6">
        <v>19</v>
      </c>
      <c r="AN14" s="6">
        <f t="shared" si="10"/>
        <v>24</v>
      </c>
      <c r="AO14" s="6">
        <v>19</v>
      </c>
      <c r="AQ14" s="6">
        <v>23090</v>
      </c>
      <c r="AS14" s="6">
        <v>21</v>
      </c>
      <c r="AT14" s="7" t="str">
        <v>Harley Forward</v>
      </c>
    </row>
    <row r="15" spans="1:47">
      <c r="A15" s="28" t="s">
        <v>93</v>
      </c>
      <c r="B15" s="27"/>
      <c r="C15" s="29">
        <v>53</v>
      </c>
      <c r="D15" s="7">
        <f t="shared" si="0"/>
        <v>9</v>
      </c>
      <c r="F15" s="105" t="s">
        <v>6</v>
      </c>
      <c r="G15" s="7" t="str">
        <f t="shared" si="1"/>
        <v/>
      </c>
      <c r="I15" s="31">
        <v>49</v>
      </c>
      <c r="J15" s="7">
        <f t="shared" si="2"/>
        <v>11</v>
      </c>
      <c r="L15" s="31">
        <v>46</v>
      </c>
      <c r="M15" s="7">
        <f t="shared" si="3"/>
        <v>11</v>
      </c>
      <c r="O15" s="35" t="s">
        <v>6</v>
      </c>
      <c r="P15" s="7" t="str">
        <f t="shared" si="4"/>
        <v/>
      </c>
      <c r="Q15" s="8"/>
      <c r="R15" s="30">
        <v>41</v>
      </c>
      <c r="S15" s="7">
        <f t="shared" si="5"/>
        <v>17</v>
      </c>
      <c r="T15" s="8"/>
      <c r="U15" s="35">
        <v>44</v>
      </c>
      <c r="V15" s="7">
        <f t="shared" si="6"/>
        <v>14</v>
      </c>
      <c r="W15" s="8"/>
      <c r="X15" s="30">
        <v>42</v>
      </c>
      <c r="Y15" s="7">
        <f t="shared" si="7"/>
        <v>13</v>
      </c>
      <c r="Z15" s="8"/>
      <c r="AA15" s="7">
        <v>9</v>
      </c>
      <c r="AB15" s="7">
        <v>0</v>
      </c>
      <c r="AC15" s="7">
        <v>11</v>
      </c>
      <c r="AD15" s="7">
        <v>11</v>
      </c>
      <c r="AE15" s="7">
        <v>0</v>
      </c>
      <c r="AF15" s="7">
        <v>17</v>
      </c>
      <c r="AG15" s="7">
        <v>14</v>
      </c>
      <c r="AH15" s="7">
        <v>13</v>
      </c>
      <c r="AI15" s="7"/>
      <c r="AJ15" s="37">
        <f t="shared" si="8"/>
        <v>55</v>
      </c>
      <c r="AK15" s="6">
        <v>13</v>
      </c>
      <c r="AL15" s="6">
        <f t="shared" si="9"/>
        <v>66</v>
      </c>
      <c r="AM15" s="6">
        <v>11</v>
      </c>
      <c r="AN15" s="6">
        <f t="shared" si="10"/>
        <v>75</v>
      </c>
      <c r="AO15" s="6">
        <v>12</v>
      </c>
      <c r="AQ15" s="6">
        <v>14220</v>
      </c>
      <c r="AS15" s="6">
        <v>13</v>
      </c>
      <c r="AT15" s="7" t="str">
        <v>Daniel Magill</v>
      </c>
    </row>
    <row r="16" spans="1:47">
      <c r="A16" s="28" t="s">
        <v>105</v>
      </c>
      <c r="B16" s="27"/>
      <c r="C16" s="29">
        <v>44</v>
      </c>
      <c r="D16" s="7">
        <f t="shared" si="0"/>
        <v>17</v>
      </c>
      <c r="F16" s="31">
        <v>40</v>
      </c>
      <c r="G16" s="7">
        <f t="shared" si="1"/>
        <v>18</v>
      </c>
      <c r="I16" s="31">
        <v>43</v>
      </c>
      <c r="J16" s="7">
        <f t="shared" si="2"/>
        <v>16</v>
      </c>
      <c r="L16" s="31">
        <v>44</v>
      </c>
      <c r="M16" s="7">
        <f t="shared" si="3"/>
        <v>14</v>
      </c>
      <c r="O16" s="35" t="s">
        <v>6</v>
      </c>
      <c r="P16" s="7" t="str">
        <f t="shared" si="4"/>
        <v/>
      </c>
      <c r="Q16" s="8"/>
      <c r="R16" s="35">
        <v>41</v>
      </c>
      <c r="S16" s="7">
        <f t="shared" si="5"/>
        <v>17</v>
      </c>
      <c r="T16" s="8"/>
      <c r="U16" s="35">
        <v>40</v>
      </c>
      <c r="V16" s="7">
        <f t="shared" si="6"/>
        <v>19</v>
      </c>
      <c r="W16" s="8"/>
      <c r="X16" s="30">
        <v>40</v>
      </c>
      <c r="Y16" s="7">
        <f t="shared" si="7"/>
        <v>16</v>
      </c>
      <c r="Z16" s="8"/>
      <c r="AA16" s="7">
        <v>17</v>
      </c>
      <c r="AB16" s="7">
        <v>18</v>
      </c>
      <c r="AC16" s="7">
        <v>16</v>
      </c>
      <c r="AD16" s="7">
        <v>14</v>
      </c>
      <c r="AE16" s="7">
        <v>0</v>
      </c>
      <c r="AF16" s="7">
        <v>17</v>
      </c>
      <c r="AG16" s="7">
        <v>19</v>
      </c>
      <c r="AH16" s="7">
        <v>16</v>
      </c>
      <c r="AI16" s="7"/>
      <c r="AJ16" s="37">
        <f t="shared" si="8"/>
        <v>71</v>
      </c>
      <c r="AK16" s="6">
        <v>5</v>
      </c>
      <c r="AL16" s="6">
        <f t="shared" si="9"/>
        <v>87</v>
      </c>
      <c r="AM16" s="6">
        <v>4</v>
      </c>
      <c r="AN16" s="6">
        <f t="shared" si="10"/>
        <v>103</v>
      </c>
      <c r="AO16" s="6">
        <v>3</v>
      </c>
      <c r="AQ16" s="6">
        <v>5430</v>
      </c>
      <c r="AS16" s="6">
        <v>5</v>
      </c>
      <c r="AT16" s="7" t="str">
        <v>Joseph Page</v>
      </c>
    </row>
    <row r="17" spans="1:46">
      <c r="A17" s="28" t="s">
        <v>107</v>
      </c>
      <c r="C17" s="29">
        <v>58</v>
      </c>
      <c r="D17" s="7">
        <f t="shared" si="0"/>
        <v>6</v>
      </c>
      <c r="F17" s="30">
        <v>47</v>
      </c>
      <c r="G17" s="7">
        <f t="shared" si="1"/>
        <v>9</v>
      </c>
      <c r="I17" s="30">
        <v>53</v>
      </c>
      <c r="J17" s="7">
        <f t="shared" si="2"/>
        <v>8</v>
      </c>
      <c r="L17" s="30">
        <v>49</v>
      </c>
      <c r="M17" s="7">
        <f t="shared" si="3"/>
        <v>8</v>
      </c>
      <c r="O17" s="35" t="s">
        <v>6</v>
      </c>
      <c r="P17" s="7" t="str">
        <f t="shared" si="4"/>
        <v/>
      </c>
      <c r="Q17" s="8"/>
      <c r="R17" s="35" t="s">
        <v>6</v>
      </c>
      <c r="S17" s="7" t="str">
        <f t="shared" si="5"/>
        <v/>
      </c>
      <c r="T17" s="8"/>
      <c r="U17" s="35" t="s">
        <v>6</v>
      </c>
      <c r="V17" s="7" t="str">
        <f t="shared" si="6"/>
        <v/>
      </c>
      <c r="W17" s="8"/>
      <c r="X17" s="30">
        <v>56</v>
      </c>
      <c r="Y17" s="7">
        <f t="shared" si="7"/>
        <v>3</v>
      </c>
      <c r="Z17" s="8"/>
      <c r="AA17" s="7">
        <v>6</v>
      </c>
      <c r="AB17" s="7">
        <v>9</v>
      </c>
      <c r="AC17" s="7">
        <v>8</v>
      </c>
      <c r="AD17" s="7">
        <v>8</v>
      </c>
      <c r="AE17" s="7">
        <v>0</v>
      </c>
      <c r="AF17" s="7">
        <v>0</v>
      </c>
      <c r="AG17" s="7">
        <v>0</v>
      </c>
      <c r="AH17" s="7">
        <v>3</v>
      </c>
      <c r="AI17" s="7"/>
      <c r="AJ17" s="37">
        <f t="shared" si="8"/>
        <v>31</v>
      </c>
      <c r="AK17" s="6">
        <v>18</v>
      </c>
      <c r="AL17" s="6">
        <f t="shared" si="9"/>
        <v>34</v>
      </c>
      <c r="AM17" s="6">
        <v>18</v>
      </c>
      <c r="AN17" s="6">
        <f t="shared" si="10"/>
        <v>34</v>
      </c>
      <c r="AO17" s="6">
        <v>18</v>
      </c>
      <c r="AQ17" s="6">
        <v>19980</v>
      </c>
      <c r="AS17" s="6">
        <v>18</v>
      </c>
      <c r="AT17" s="7" t="str">
        <v>George Percy</v>
      </c>
    </row>
    <row r="18" spans="1:46">
      <c r="A18" s="28" t="s">
        <v>111</v>
      </c>
      <c r="B18" s="27"/>
      <c r="C18" s="29">
        <v>54</v>
      </c>
      <c r="D18" s="7">
        <f t="shared" si="0"/>
        <v>8</v>
      </c>
      <c r="F18" s="30">
        <v>41</v>
      </c>
      <c r="G18" s="7">
        <f t="shared" si="1"/>
        <v>14</v>
      </c>
      <c r="I18" s="31">
        <v>55</v>
      </c>
      <c r="J18" s="7">
        <f t="shared" si="2"/>
        <v>5</v>
      </c>
      <c r="L18" s="31">
        <v>42</v>
      </c>
      <c r="M18" s="7">
        <f t="shared" si="3"/>
        <v>19</v>
      </c>
      <c r="O18" s="35">
        <v>41</v>
      </c>
      <c r="P18" s="7">
        <f t="shared" si="4"/>
        <v>17</v>
      </c>
      <c r="Q18" s="8"/>
      <c r="R18" s="35">
        <v>41</v>
      </c>
      <c r="S18" s="7">
        <f t="shared" si="5"/>
        <v>17</v>
      </c>
      <c r="T18" s="8"/>
      <c r="U18" s="35">
        <v>39</v>
      </c>
      <c r="V18" s="7">
        <f t="shared" si="6"/>
        <v>20</v>
      </c>
      <c r="W18" s="8"/>
      <c r="X18" s="30">
        <v>46</v>
      </c>
      <c r="Y18" s="7">
        <f t="shared" si="7"/>
        <v>8</v>
      </c>
      <c r="Z18" s="8"/>
      <c r="AA18" s="7">
        <v>8</v>
      </c>
      <c r="AB18" s="7">
        <v>14</v>
      </c>
      <c r="AC18" s="7">
        <v>5</v>
      </c>
      <c r="AD18" s="7">
        <v>19</v>
      </c>
      <c r="AE18" s="7">
        <v>17</v>
      </c>
      <c r="AF18" s="7">
        <v>17</v>
      </c>
      <c r="AG18" s="7">
        <v>20</v>
      </c>
      <c r="AH18" s="7">
        <v>8</v>
      </c>
      <c r="AI18" s="7"/>
      <c r="AJ18" s="37">
        <f t="shared" si="8"/>
        <v>73</v>
      </c>
      <c r="AK18" s="6">
        <v>4</v>
      </c>
      <c r="AL18" s="6">
        <f t="shared" si="9"/>
        <v>87</v>
      </c>
      <c r="AM18" s="6">
        <v>4</v>
      </c>
      <c r="AN18" s="6">
        <f t="shared" si="10"/>
        <v>95</v>
      </c>
      <c r="AO18" s="6">
        <v>5</v>
      </c>
      <c r="AQ18" s="6">
        <v>4450</v>
      </c>
      <c r="AS18" s="6">
        <v>4</v>
      </c>
      <c r="AT18" s="7" t="str">
        <v>Joshua Randall</v>
      </c>
    </row>
    <row r="19" spans="1:46">
      <c r="A19" s="28" t="s">
        <v>114</v>
      </c>
      <c r="B19" s="27"/>
      <c r="C19" s="29">
        <v>47</v>
      </c>
      <c r="D19" s="7">
        <f t="shared" si="0"/>
        <v>15</v>
      </c>
      <c r="F19" s="105" t="s">
        <v>6</v>
      </c>
      <c r="G19" s="7" t="str">
        <f t="shared" si="1"/>
        <v/>
      </c>
      <c r="I19" s="30">
        <v>45</v>
      </c>
      <c r="J19" s="7">
        <f t="shared" si="2"/>
        <v>14</v>
      </c>
      <c r="L19" s="30" t="s">
        <v>6</v>
      </c>
      <c r="M19" s="7" t="str">
        <f t="shared" si="3"/>
        <v/>
      </c>
      <c r="O19" s="35">
        <v>40</v>
      </c>
      <c r="P19" s="7">
        <f t="shared" si="4"/>
        <v>19</v>
      </c>
      <c r="Q19" s="8"/>
      <c r="R19" s="30">
        <v>36</v>
      </c>
      <c r="S19" s="7">
        <f t="shared" si="5"/>
        <v>20</v>
      </c>
      <c r="T19" s="8"/>
      <c r="U19" s="35" t="s">
        <v>6</v>
      </c>
      <c r="V19" s="7" t="str">
        <f t="shared" si="6"/>
        <v/>
      </c>
      <c r="W19" s="8"/>
      <c r="X19" s="30">
        <v>39</v>
      </c>
      <c r="Y19" s="7">
        <f t="shared" si="7"/>
        <v>17</v>
      </c>
      <c r="Z19" s="8"/>
      <c r="AA19" s="7">
        <v>15</v>
      </c>
      <c r="AB19" s="7">
        <v>0</v>
      </c>
      <c r="AC19" s="7">
        <v>14</v>
      </c>
      <c r="AD19" s="7">
        <v>0</v>
      </c>
      <c r="AE19" s="7">
        <v>19</v>
      </c>
      <c r="AF19" s="7">
        <v>20</v>
      </c>
      <c r="AG19" s="7">
        <v>0</v>
      </c>
      <c r="AH19" s="7">
        <v>17</v>
      </c>
      <c r="AI19" s="7"/>
      <c r="AJ19" s="37">
        <f t="shared" si="8"/>
        <v>71</v>
      </c>
      <c r="AK19" s="6">
        <v>5</v>
      </c>
      <c r="AL19" s="6">
        <f t="shared" si="9"/>
        <v>85</v>
      </c>
      <c r="AM19" s="6">
        <v>6</v>
      </c>
      <c r="AN19" s="6">
        <f t="shared" si="10"/>
        <v>85</v>
      </c>
      <c r="AO19" s="6">
        <v>7</v>
      </c>
      <c r="AQ19" s="6">
        <v>5670</v>
      </c>
      <c r="AS19" s="6">
        <v>6</v>
      </c>
      <c r="AT19" s="7" t="str">
        <v>Henry Rowland-Jones</v>
      </c>
    </row>
    <row r="20" spans="1:46">
      <c r="A20" s="28" t="s">
        <v>120</v>
      </c>
      <c r="B20" s="27"/>
      <c r="C20" s="29">
        <v>63</v>
      </c>
      <c r="D20" s="7">
        <f t="shared" si="0"/>
        <v>3</v>
      </c>
      <c r="F20" s="30">
        <v>49</v>
      </c>
      <c r="G20" s="7">
        <f t="shared" si="1"/>
        <v>8</v>
      </c>
      <c r="I20" s="30">
        <v>61</v>
      </c>
      <c r="J20" s="7">
        <f t="shared" si="2"/>
        <v>1</v>
      </c>
      <c r="L20" s="30">
        <v>63</v>
      </c>
      <c r="M20" s="7">
        <f t="shared" si="3"/>
        <v>1</v>
      </c>
      <c r="O20" s="35">
        <v>62</v>
      </c>
      <c r="P20" s="7">
        <f t="shared" si="4"/>
        <v>3</v>
      </c>
      <c r="Q20" s="8"/>
      <c r="R20" s="35" t="s">
        <v>6</v>
      </c>
      <c r="S20" s="7" t="str">
        <f t="shared" si="5"/>
        <v/>
      </c>
      <c r="T20" s="8"/>
      <c r="U20" s="35" t="s">
        <v>6</v>
      </c>
      <c r="V20" s="7" t="str">
        <f t="shared" si="6"/>
        <v/>
      </c>
      <c r="W20" s="8"/>
      <c r="X20" s="30">
        <v>64</v>
      </c>
      <c r="Y20" s="7">
        <f t="shared" si="7"/>
        <v>1</v>
      </c>
      <c r="Z20" s="8"/>
      <c r="AA20" s="7">
        <v>3</v>
      </c>
      <c r="AB20" s="7">
        <v>8</v>
      </c>
      <c r="AC20" s="7">
        <v>1</v>
      </c>
      <c r="AD20" s="7">
        <v>1</v>
      </c>
      <c r="AE20" s="7">
        <v>3</v>
      </c>
      <c r="AF20" s="7">
        <v>0</v>
      </c>
      <c r="AG20" s="7">
        <v>0</v>
      </c>
      <c r="AH20" s="7">
        <v>1</v>
      </c>
      <c r="AI20" s="7"/>
      <c r="AJ20" s="37">
        <f t="shared" si="8"/>
        <v>15</v>
      </c>
      <c r="AK20" s="6">
        <v>23</v>
      </c>
      <c r="AL20" s="6">
        <f t="shared" si="9"/>
        <v>16</v>
      </c>
      <c r="AM20" s="6">
        <v>22</v>
      </c>
      <c r="AN20" s="6">
        <f t="shared" si="10"/>
        <v>17</v>
      </c>
      <c r="AO20" s="6">
        <v>22</v>
      </c>
      <c r="AQ20" s="6">
        <v>25420</v>
      </c>
      <c r="AS20" s="6">
        <v>23</v>
      </c>
      <c r="AT20" s="7" t="str">
        <v>Taylor Snell</v>
      </c>
    </row>
    <row r="21" spans="1:46">
      <c r="A21" s="34" t="s">
        <v>121</v>
      </c>
      <c r="B21" s="27"/>
      <c r="C21" s="29">
        <v>49</v>
      </c>
      <c r="D21" s="7">
        <f t="shared" si="0"/>
        <v>13</v>
      </c>
      <c r="F21" s="31">
        <v>41</v>
      </c>
      <c r="G21" s="7">
        <f t="shared" si="1"/>
        <v>14</v>
      </c>
      <c r="I21" s="30">
        <v>46</v>
      </c>
      <c r="J21" s="7">
        <f t="shared" si="2"/>
        <v>13</v>
      </c>
      <c r="L21" s="30">
        <v>49</v>
      </c>
      <c r="M21" s="7">
        <f t="shared" si="3"/>
        <v>8</v>
      </c>
      <c r="O21" s="35">
        <v>43</v>
      </c>
      <c r="P21" s="7">
        <f t="shared" si="4"/>
        <v>12</v>
      </c>
      <c r="Q21" s="8"/>
      <c r="R21" s="30">
        <v>45</v>
      </c>
      <c r="S21" s="7">
        <f t="shared" si="5"/>
        <v>13</v>
      </c>
      <c r="T21" s="8"/>
      <c r="U21" s="35">
        <v>45</v>
      </c>
      <c r="V21" s="7">
        <f t="shared" si="6"/>
        <v>12</v>
      </c>
      <c r="W21" s="8"/>
      <c r="X21" s="35">
        <v>47</v>
      </c>
      <c r="Y21" s="7">
        <f t="shared" si="7"/>
        <v>7</v>
      </c>
      <c r="Z21" s="8"/>
      <c r="AA21" s="7">
        <v>13</v>
      </c>
      <c r="AB21" s="7">
        <v>14</v>
      </c>
      <c r="AC21" s="7">
        <v>13</v>
      </c>
      <c r="AD21" s="7">
        <v>8</v>
      </c>
      <c r="AE21" s="7">
        <v>12</v>
      </c>
      <c r="AF21" s="7">
        <v>13</v>
      </c>
      <c r="AG21" s="7">
        <v>12</v>
      </c>
      <c r="AH21" s="7">
        <v>7</v>
      </c>
      <c r="AI21" s="7"/>
      <c r="AJ21" s="37">
        <f t="shared" si="8"/>
        <v>53</v>
      </c>
      <c r="AK21" s="6">
        <v>15</v>
      </c>
      <c r="AL21" s="6">
        <f t="shared" si="9"/>
        <v>65</v>
      </c>
      <c r="AM21" s="6">
        <v>13</v>
      </c>
      <c r="AN21" s="6">
        <f t="shared" si="10"/>
        <v>77</v>
      </c>
      <c r="AO21" s="6">
        <v>10</v>
      </c>
      <c r="AQ21" s="6">
        <v>16400</v>
      </c>
      <c r="AS21" s="6">
        <v>15</v>
      </c>
      <c r="AT21" s="7" t="str">
        <v>Lukas Stevenson</v>
      </c>
    </row>
    <row r="22" spans="1:46">
      <c r="A22" s="32" t="s">
        <v>123</v>
      </c>
      <c r="C22" s="30">
        <v>38</v>
      </c>
      <c r="D22" s="7">
        <f t="shared" si="0"/>
        <v>20</v>
      </c>
      <c r="F22" s="31">
        <v>40</v>
      </c>
      <c r="G22" s="7">
        <f t="shared" si="1"/>
        <v>18</v>
      </c>
      <c r="I22" s="31" t="s">
        <v>6</v>
      </c>
      <c r="J22" s="7" t="str">
        <f t="shared" si="2"/>
        <v/>
      </c>
      <c r="L22" s="31">
        <v>41</v>
      </c>
      <c r="M22" s="7">
        <f t="shared" si="3"/>
        <v>20</v>
      </c>
      <c r="O22" s="35">
        <v>42</v>
      </c>
      <c r="P22" s="7">
        <f t="shared" si="4"/>
        <v>14</v>
      </c>
      <c r="Q22" s="8"/>
      <c r="R22" s="35" t="s">
        <v>6</v>
      </c>
      <c r="S22" s="7" t="str">
        <f t="shared" si="5"/>
        <v/>
      </c>
      <c r="T22" s="8"/>
      <c r="U22" s="35" t="s">
        <v>6</v>
      </c>
      <c r="V22" s="7" t="str">
        <f t="shared" si="6"/>
        <v/>
      </c>
      <c r="W22" s="8"/>
      <c r="X22" s="35">
        <v>37</v>
      </c>
      <c r="Y22" s="7">
        <f t="shared" si="7"/>
        <v>20</v>
      </c>
      <c r="Z22" s="8"/>
      <c r="AA22" s="7">
        <v>20</v>
      </c>
      <c r="AB22" s="7">
        <v>18</v>
      </c>
      <c r="AC22" s="7">
        <v>0</v>
      </c>
      <c r="AD22" s="7">
        <v>20</v>
      </c>
      <c r="AE22" s="7">
        <v>14</v>
      </c>
      <c r="AF22" s="7">
        <v>0</v>
      </c>
      <c r="AG22" s="7">
        <v>0</v>
      </c>
      <c r="AH22" s="7">
        <v>20</v>
      </c>
      <c r="AI22" s="7"/>
      <c r="AJ22" s="37">
        <f t="shared" si="8"/>
        <v>78</v>
      </c>
      <c r="AK22" s="6">
        <v>2</v>
      </c>
      <c r="AL22" s="6">
        <f t="shared" si="9"/>
        <v>92</v>
      </c>
      <c r="AM22" s="6">
        <v>3</v>
      </c>
      <c r="AN22" s="6">
        <f t="shared" si="10"/>
        <v>92</v>
      </c>
      <c r="AO22" s="6">
        <v>6</v>
      </c>
      <c r="AQ22" s="6">
        <v>2360</v>
      </c>
      <c r="AS22" s="6">
        <v>2</v>
      </c>
      <c r="AT22" s="7" t="str">
        <v>Oscar Thomas</v>
      </c>
    </row>
    <row r="23" spans="1:46">
      <c r="A23" s="34" t="s">
        <v>128</v>
      </c>
      <c r="C23" s="30" t="s">
        <v>162</v>
      </c>
      <c r="D23" s="7" t="str">
        <f t="shared" si="0"/>
        <v/>
      </c>
      <c r="F23" s="35" t="s">
        <v>6</v>
      </c>
      <c r="G23" s="7" t="str">
        <f t="shared" si="1"/>
        <v/>
      </c>
      <c r="I23" s="30">
        <v>67</v>
      </c>
      <c r="J23" s="7">
        <f t="shared" si="2"/>
        <v>1</v>
      </c>
      <c r="L23" s="30">
        <v>55</v>
      </c>
      <c r="M23" s="7">
        <f t="shared" si="3"/>
        <v>4</v>
      </c>
      <c r="O23" s="35">
        <v>56</v>
      </c>
      <c r="P23" s="7">
        <f t="shared" si="4"/>
        <v>5</v>
      </c>
      <c r="R23" s="35" t="s">
        <v>6</v>
      </c>
      <c r="S23" s="7" t="str">
        <f t="shared" si="5"/>
        <v/>
      </c>
      <c r="U23" s="35" t="s">
        <v>6</v>
      </c>
      <c r="V23" s="7" t="str">
        <f t="shared" si="6"/>
        <v/>
      </c>
      <c r="X23" s="30">
        <v>52</v>
      </c>
      <c r="Y23" s="7">
        <f t="shared" si="7"/>
        <v>5</v>
      </c>
      <c r="AA23" s="9">
        <v>0</v>
      </c>
      <c r="AB23" s="9">
        <v>0</v>
      </c>
      <c r="AC23" s="9">
        <v>1</v>
      </c>
      <c r="AD23" s="9">
        <v>4</v>
      </c>
      <c r="AE23" s="9">
        <v>5</v>
      </c>
      <c r="AF23" s="9">
        <v>0</v>
      </c>
      <c r="AG23" s="9">
        <v>0</v>
      </c>
      <c r="AH23" s="9">
        <v>5</v>
      </c>
      <c r="AJ23" s="37">
        <f t="shared" si="8"/>
        <v>15</v>
      </c>
      <c r="AK23" s="6">
        <v>23</v>
      </c>
      <c r="AL23" s="6">
        <f t="shared" si="9"/>
        <v>15</v>
      </c>
      <c r="AM23" s="6">
        <v>24</v>
      </c>
      <c r="AN23" s="6">
        <f t="shared" si="10"/>
        <v>15</v>
      </c>
      <c r="AO23" s="6">
        <v>24</v>
      </c>
      <c r="AQ23" s="6">
        <v>25640</v>
      </c>
      <c r="AS23" s="6">
        <v>24</v>
      </c>
      <c r="AT23" s="9" t="str">
        <v>Harry Watling</v>
      </c>
    </row>
    <row r="24" spans="1:46">
      <c r="A24" s="28" t="s">
        <v>45</v>
      </c>
      <c r="C24" s="29">
        <v>60</v>
      </c>
      <c r="D24" s="7">
        <f t="shared" si="0"/>
        <v>5</v>
      </c>
      <c r="F24" s="35" t="s">
        <v>6</v>
      </c>
      <c r="G24" s="7" t="str">
        <f t="shared" si="1"/>
        <v/>
      </c>
      <c r="I24" s="30">
        <v>59</v>
      </c>
      <c r="J24" s="7">
        <f t="shared" si="2"/>
        <v>1</v>
      </c>
      <c r="L24" s="30">
        <v>54</v>
      </c>
      <c r="M24" s="7">
        <f t="shared" si="3"/>
        <v>5</v>
      </c>
      <c r="O24" s="30" t="s">
        <v>6</v>
      </c>
      <c r="P24" s="7" t="str">
        <f t="shared" si="4"/>
        <v/>
      </c>
      <c r="R24" s="35" t="s">
        <v>6</v>
      </c>
      <c r="S24" s="7" t="str">
        <f t="shared" si="5"/>
        <v/>
      </c>
      <c r="U24" s="35" t="s">
        <v>6</v>
      </c>
      <c r="V24" s="7" t="str">
        <f t="shared" si="6"/>
        <v/>
      </c>
      <c r="X24" s="35" t="s">
        <v>6</v>
      </c>
      <c r="Y24" s="7" t="str">
        <f t="shared" si="7"/>
        <v/>
      </c>
      <c r="AA24" s="9">
        <v>5</v>
      </c>
      <c r="AB24" s="9">
        <v>0</v>
      </c>
      <c r="AC24" s="9">
        <v>1</v>
      </c>
      <c r="AD24" s="9">
        <v>5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11</v>
      </c>
      <c r="AK24" s="6">
        <v>25</v>
      </c>
      <c r="AL24" s="6">
        <f t="shared" si="9"/>
        <v>11</v>
      </c>
      <c r="AM24" s="6">
        <v>25</v>
      </c>
      <c r="AN24" s="6">
        <f t="shared" si="10"/>
        <v>11</v>
      </c>
      <c r="AO24" s="6">
        <v>25</v>
      </c>
      <c r="AQ24" s="6">
        <v>27750</v>
      </c>
      <c r="AS24" s="6">
        <v>25</v>
      </c>
      <c r="AT24" s="9" t="str">
        <v>Morgan Bryant</v>
      </c>
    </row>
    <row r="25" spans="1:46">
      <c r="A25" s="28" t="s">
        <v>173</v>
      </c>
      <c r="C25" s="104" t="s">
        <v>6</v>
      </c>
      <c r="D25" s="7" t="str">
        <f t="shared" si="0"/>
        <v/>
      </c>
      <c r="F25" s="35" t="s">
        <v>6</v>
      </c>
      <c r="G25" s="7" t="str">
        <f t="shared" si="1"/>
        <v/>
      </c>
      <c r="I25" s="30">
        <v>40</v>
      </c>
      <c r="J25" s="7">
        <f t="shared" si="2"/>
        <v>19</v>
      </c>
      <c r="L25" s="30">
        <v>43</v>
      </c>
      <c r="M25" s="7">
        <f t="shared" si="3"/>
        <v>16</v>
      </c>
      <c r="O25" s="30">
        <v>42</v>
      </c>
      <c r="P25" s="7">
        <f t="shared" si="4"/>
        <v>14</v>
      </c>
      <c r="R25" s="30">
        <v>43</v>
      </c>
      <c r="S25" s="7">
        <f t="shared" si="5"/>
        <v>14</v>
      </c>
      <c r="U25" s="35">
        <v>42</v>
      </c>
      <c r="V25" s="7">
        <f t="shared" si="6"/>
        <v>17</v>
      </c>
      <c r="X25" s="30">
        <v>40</v>
      </c>
      <c r="Y25" s="7">
        <f t="shared" si="7"/>
        <v>16</v>
      </c>
      <c r="AA25" s="9">
        <v>0</v>
      </c>
      <c r="AB25" s="9">
        <v>0</v>
      </c>
      <c r="AC25" s="9">
        <v>19</v>
      </c>
      <c r="AD25" s="9">
        <v>16</v>
      </c>
      <c r="AE25" s="9">
        <v>14</v>
      </c>
      <c r="AF25" s="9">
        <v>14</v>
      </c>
      <c r="AG25" s="9">
        <v>17</v>
      </c>
      <c r="AH25" s="9">
        <v>16</v>
      </c>
      <c r="AJ25" s="37">
        <f t="shared" si="8"/>
        <v>68</v>
      </c>
      <c r="AK25" s="6">
        <v>7</v>
      </c>
      <c r="AL25" s="6">
        <f t="shared" si="9"/>
        <v>82</v>
      </c>
      <c r="AM25" s="6">
        <v>7</v>
      </c>
      <c r="AN25" s="6">
        <f t="shared" si="10"/>
        <v>96</v>
      </c>
      <c r="AO25" s="6">
        <v>4</v>
      </c>
      <c r="AQ25" s="6">
        <v>7740</v>
      </c>
      <c r="AS25" s="6">
        <v>7</v>
      </c>
      <c r="AT25" s="9" t="str">
        <v>Theo Anderson</v>
      </c>
    </row>
    <row r="26" spans="1:46">
      <c r="A26" s="28" t="s">
        <v>60</v>
      </c>
      <c r="C26" s="29">
        <v>61</v>
      </c>
      <c r="D26" s="7">
        <f t="shared" si="0"/>
        <v>4</v>
      </c>
      <c r="F26" s="30">
        <v>46</v>
      </c>
      <c r="G26" s="7">
        <f t="shared" si="1"/>
        <v>11</v>
      </c>
      <c r="I26" s="30">
        <v>51</v>
      </c>
      <c r="J26" s="7">
        <f t="shared" si="2"/>
        <v>9</v>
      </c>
      <c r="L26" s="30">
        <v>55</v>
      </c>
      <c r="M26" s="7">
        <f t="shared" si="3"/>
        <v>4</v>
      </c>
      <c r="O26" s="30">
        <v>47</v>
      </c>
      <c r="P26" s="7">
        <f t="shared" si="4"/>
        <v>9</v>
      </c>
      <c r="R26" s="30">
        <v>53</v>
      </c>
      <c r="S26" s="7">
        <f t="shared" si="5"/>
        <v>6</v>
      </c>
      <c r="U26" s="35">
        <v>52</v>
      </c>
      <c r="V26" s="7">
        <f t="shared" si="6"/>
        <v>7</v>
      </c>
      <c r="X26" s="35" t="s">
        <v>6</v>
      </c>
      <c r="Y26" s="7" t="str">
        <f t="shared" si="7"/>
        <v/>
      </c>
      <c r="AA26" s="9">
        <v>4</v>
      </c>
      <c r="AB26" s="9">
        <v>11</v>
      </c>
      <c r="AC26" s="9">
        <v>9</v>
      </c>
      <c r="AD26" s="9">
        <v>4</v>
      </c>
      <c r="AE26" s="9">
        <v>9</v>
      </c>
      <c r="AF26" s="9">
        <v>6</v>
      </c>
      <c r="AG26" s="9">
        <v>7</v>
      </c>
      <c r="AH26" s="9">
        <v>0</v>
      </c>
      <c r="AJ26" s="37">
        <f t="shared" si="8"/>
        <v>36</v>
      </c>
      <c r="AK26" s="6">
        <v>17</v>
      </c>
      <c r="AL26" s="6">
        <f t="shared" si="9"/>
        <v>42</v>
      </c>
      <c r="AM26" s="6">
        <v>17</v>
      </c>
      <c r="AN26" s="6">
        <f t="shared" si="10"/>
        <v>46</v>
      </c>
      <c r="AO26" s="6">
        <v>17</v>
      </c>
      <c r="AQ26" s="6">
        <v>18870</v>
      </c>
      <c r="AS26" s="6">
        <v>17</v>
      </c>
      <c r="AT26" s="9" t="str">
        <v>Morgan Cromwell</v>
      </c>
    </row>
    <row r="27" spans="1:46">
      <c r="A27" s="28" t="s">
        <v>73</v>
      </c>
      <c r="C27" s="29" t="s">
        <v>162</v>
      </c>
      <c r="D27" s="7" t="str">
        <f t="shared" si="0"/>
        <v/>
      </c>
      <c r="F27" s="30">
        <v>58</v>
      </c>
      <c r="G27" s="7">
        <f t="shared" si="1"/>
        <v>6</v>
      </c>
      <c r="I27" s="30" t="s">
        <v>6</v>
      </c>
      <c r="J27" s="7" t="str">
        <f t="shared" si="2"/>
        <v/>
      </c>
      <c r="L27" s="30" t="s">
        <v>6</v>
      </c>
      <c r="M27" s="7" t="str">
        <f t="shared" si="3"/>
        <v/>
      </c>
      <c r="O27" s="30" t="s">
        <v>6</v>
      </c>
      <c r="P27" s="7" t="str">
        <f t="shared" si="4"/>
        <v/>
      </c>
      <c r="R27" s="35" t="s">
        <v>6</v>
      </c>
      <c r="S27" s="7" t="str">
        <f t="shared" si="5"/>
        <v/>
      </c>
      <c r="U27" s="35" t="s">
        <v>6</v>
      </c>
      <c r="V27" s="7" t="str">
        <f t="shared" si="6"/>
        <v/>
      </c>
      <c r="X27" s="35" t="s">
        <v>6</v>
      </c>
      <c r="Y27" s="7" t="str">
        <f t="shared" si="7"/>
        <v/>
      </c>
      <c r="AA27" s="9">
        <v>0</v>
      </c>
      <c r="AB27" s="9">
        <v>6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6</v>
      </c>
      <c r="AK27" s="6">
        <v>27</v>
      </c>
      <c r="AL27" s="6">
        <f t="shared" si="9"/>
        <v>6</v>
      </c>
      <c r="AM27" s="6">
        <v>27</v>
      </c>
      <c r="AN27" s="6">
        <f t="shared" si="10"/>
        <v>6</v>
      </c>
      <c r="AO27" s="6">
        <v>27</v>
      </c>
      <c r="AQ27" s="6">
        <v>29970</v>
      </c>
      <c r="AS27" s="6">
        <v>27</v>
      </c>
      <c r="AT27" s="9" t="str">
        <v>Charlie Gibson</v>
      </c>
    </row>
    <row r="28" spans="1:46">
      <c r="A28" s="28" t="s">
        <v>75</v>
      </c>
      <c r="C28" s="29">
        <v>46</v>
      </c>
      <c r="D28" s="7">
        <f t="shared" si="0"/>
        <v>16</v>
      </c>
      <c r="F28" s="30">
        <v>40</v>
      </c>
      <c r="G28" s="7">
        <f t="shared" si="1"/>
        <v>18</v>
      </c>
      <c r="I28" s="30">
        <v>56</v>
      </c>
      <c r="J28" s="7">
        <f t="shared" si="2"/>
        <v>3</v>
      </c>
      <c r="L28" s="30">
        <v>46</v>
      </c>
      <c r="M28" s="7">
        <f t="shared" si="3"/>
        <v>11</v>
      </c>
      <c r="O28" s="30">
        <v>46</v>
      </c>
      <c r="P28" s="7">
        <f t="shared" si="4"/>
        <v>10</v>
      </c>
      <c r="R28" s="30">
        <v>45</v>
      </c>
      <c r="S28" s="7">
        <f t="shared" si="5"/>
        <v>13</v>
      </c>
      <c r="U28" s="35">
        <v>47</v>
      </c>
      <c r="V28" s="7">
        <f t="shared" si="6"/>
        <v>8</v>
      </c>
      <c r="X28" s="30">
        <v>44</v>
      </c>
      <c r="Y28" s="7">
        <f t="shared" si="7"/>
        <v>11</v>
      </c>
      <c r="AA28" s="9">
        <v>16</v>
      </c>
      <c r="AB28" s="9">
        <v>18</v>
      </c>
      <c r="AC28" s="9">
        <v>3</v>
      </c>
      <c r="AD28" s="9">
        <v>11</v>
      </c>
      <c r="AE28" s="9">
        <v>10</v>
      </c>
      <c r="AF28" s="9">
        <v>13</v>
      </c>
      <c r="AG28" s="9">
        <v>8</v>
      </c>
      <c r="AH28" s="9">
        <v>11</v>
      </c>
      <c r="AJ28" s="37">
        <f t="shared" si="8"/>
        <v>58</v>
      </c>
      <c r="AK28" s="6">
        <v>11</v>
      </c>
      <c r="AL28" s="6">
        <f t="shared" si="9"/>
        <v>69</v>
      </c>
      <c r="AM28" s="6">
        <v>10</v>
      </c>
      <c r="AN28" s="6">
        <f t="shared" si="10"/>
        <v>79</v>
      </c>
      <c r="AO28" s="6">
        <v>9</v>
      </c>
      <c r="AQ28" s="6">
        <v>12090</v>
      </c>
      <c r="AS28" s="6">
        <v>11</v>
      </c>
      <c r="AT28" s="9" t="str">
        <v>Isaac Gould</v>
      </c>
    </row>
    <row r="29" spans="1:46">
      <c r="A29" s="28" t="s">
        <v>172</v>
      </c>
      <c r="C29" s="29">
        <v>52</v>
      </c>
      <c r="D29" s="7">
        <f t="shared" si="0"/>
        <v>10</v>
      </c>
      <c r="F29" s="30">
        <v>38</v>
      </c>
      <c r="G29" s="7">
        <f t="shared" si="1"/>
        <v>20</v>
      </c>
      <c r="I29" s="30" t="s">
        <v>6</v>
      </c>
      <c r="J29" s="7" t="str">
        <f t="shared" si="2"/>
        <v/>
      </c>
      <c r="L29" s="30">
        <v>46</v>
      </c>
      <c r="M29" s="7">
        <f t="shared" si="3"/>
        <v>11</v>
      </c>
      <c r="O29" s="30">
        <v>37</v>
      </c>
      <c r="P29" s="7">
        <f t="shared" si="4"/>
        <v>20</v>
      </c>
      <c r="R29" s="30">
        <v>47</v>
      </c>
      <c r="S29" s="7">
        <f t="shared" si="5"/>
        <v>9</v>
      </c>
      <c r="U29" s="35">
        <v>46</v>
      </c>
      <c r="V29" s="7">
        <f t="shared" si="6"/>
        <v>9</v>
      </c>
      <c r="X29" s="30">
        <v>45</v>
      </c>
      <c r="Y29" s="7">
        <f t="shared" si="7"/>
        <v>10</v>
      </c>
      <c r="AA29" s="9">
        <v>10</v>
      </c>
      <c r="AB29" s="9">
        <v>20</v>
      </c>
      <c r="AC29" s="9">
        <v>0</v>
      </c>
      <c r="AD29" s="9">
        <v>11</v>
      </c>
      <c r="AE29" s="9">
        <v>20</v>
      </c>
      <c r="AF29" s="9">
        <v>9</v>
      </c>
      <c r="AG29" s="9">
        <v>9</v>
      </c>
      <c r="AH29" s="9">
        <v>10</v>
      </c>
      <c r="AJ29" s="37">
        <f t="shared" si="8"/>
        <v>61</v>
      </c>
      <c r="AK29" s="6">
        <v>9</v>
      </c>
      <c r="AL29" s="6">
        <f t="shared" si="9"/>
        <v>71</v>
      </c>
      <c r="AM29" s="6">
        <v>9</v>
      </c>
      <c r="AN29" s="6">
        <f t="shared" si="10"/>
        <v>80</v>
      </c>
      <c r="AO29" s="6">
        <v>8</v>
      </c>
      <c r="AQ29" s="6">
        <v>9980</v>
      </c>
      <c r="AS29" s="6">
        <v>9</v>
      </c>
      <c r="AT29" s="9" t="str">
        <v>Bradley Merifield</v>
      </c>
    </row>
    <row r="30" spans="1:46">
      <c r="A30" s="28" t="s">
        <v>101</v>
      </c>
      <c r="C30" s="29">
        <v>57</v>
      </c>
      <c r="D30" s="7">
        <f t="shared" si="0"/>
        <v>7</v>
      </c>
      <c r="F30" s="35" t="s">
        <v>6</v>
      </c>
      <c r="G30" s="7" t="str">
        <f t="shared" si="1"/>
        <v/>
      </c>
      <c r="I30" s="30" t="s">
        <v>6</v>
      </c>
      <c r="J30" s="7" t="str">
        <f t="shared" si="2"/>
        <v/>
      </c>
      <c r="L30" s="30" t="s">
        <v>6</v>
      </c>
      <c r="M30" s="7" t="str">
        <f t="shared" si="3"/>
        <v/>
      </c>
      <c r="O30" s="30" t="s">
        <v>6</v>
      </c>
      <c r="P30" s="7" t="str">
        <f t="shared" si="4"/>
        <v/>
      </c>
      <c r="R30" s="35" t="s">
        <v>6</v>
      </c>
      <c r="S30" s="7" t="str">
        <f t="shared" si="5"/>
        <v/>
      </c>
      <c r="U30" s="35" t="s">
        <v>6</v>
      </c>
      <c r="V30" s="7" t="str">
        <f t="shared" si="6"/>
        <v/>
      </c>
      <c r="X30" s="35" t="s">
        <v>6</v>
      </c>
      <c r="Y30" s="7" t="str">
        <f t="shared" si="7"/>
        <v/>
      </c>
      <c r="AA30" s="9">
        <v>7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7</v>
      </c>
      <c r="AK30" s="6">
        <v>26</v>
      </c>
      <c r="AL30" s="6">
        <f t="shared" si="9"/>
        <v>7</v>
      </c>
      <c r="AM30" s="6">
        <v>26</v>
      </c>
      <c r="AN30" s="6">
        <f t="shared" si="10"/>
        <v>7</v>
      </c>
      <c r="AO30" s="6">
        <v>26</v>
      </c>
      <c r="AQ30" s="6">
        <v>28860</v>
      </c>
      <c r="AS30" s="6">
        <v>26</v>
      </c>
      <c r="AT30" s="9" t="str">
        <v>James Moore</v>
      </c>
    </row>
    <row r="31" spans="1:46">
      <c r="A31" s="28" t="s">
        <v>113</v>
      </c>
      <c r="C31" s="29">
        <v>47</v>
      </c>
      <c r="D31" s="7">
        <f t="shared" si="0"/>
        <v>15</v>
      </c>
      <c r="F31" s="35" t="s">
        <v>6</v>
      </c>
      <c r="G31" s="7" t="str">
        <f t="shared" si="1"/>
        <v/>
      </c>
      <c r="I31" s="30">
        <v>44</v>
      </c>
      <c r="J31" s="7">
        <f t="shared" si="2"/>
        <v>15</v>
      </c>
      <c r="L31" s="30">
        <v>42</v>
      </c>
      <c r="M31" s="7">
        <f t="shared" si="3"/>
        <v>19</v>
      </c>
      <c r="O31" s="30">
        <v>49</v>
      </c>
      <c r="P31" s="7">
        <f t="shared" si="4"/>
        <v>7</v>
      </c>
      <c r="R31" s="35" t="s">
        <v>6</v>
      </c>
      <c r="S31" s="7" t="str">
        <f t="shared" si="5"/>
        <v/>
      </c>
      <c r="U31" s="35">
        <v>52</v>
      </c>
      <c r="V31" s="7">
        <f t="shared" si="6"/>
        <v>7</v>
      </c>
      <c r="X31" s="30">
        <v>45</v>
      </c>
      <c r="Y31" s="7">
        <f t="shared" si="7"/>
        <v>10</v>
      </c>
      <c r="AA31" s="9">
        <v>15</v>
      </c>
      <c r="AB31" s="9">
        <v>0</v>
      </c>
      <c r="AC31" s="9">
        <v>15</v>
      </c>
      <c r="AD31" s="9">
        <v>19</v>
      </c>
      <c r="AE31" s="9">
        <v>7</v>
      </c>
      <c r="AF31" s="9">
        <v>0</v>
      </c>
      <c r="AG31" s="9">
        <v>7</v>
      </c>
      <c r="AH31" s="9">
        <v>10</v>
      </c>
      <c r="AJ31" s="37">
        <f t="shared" si="8"/>
        <v>59</v>
      </c>
      <c r="AK31" s="6">
        <v>10</v>
      </c>
      <c r="AL31" s="6">
        <f t="shared" si="9"/>
        <v>66</v>
      </c>
      <c r="AM31" s="6">
        <v>11</v>
      </c>
      <c r="AN31" s="6">
        <f t="shared" si="10"/>
        <v>73</v>
      </c>
      <c r="AO31" s="6">
        <v>13</v>
      </c>
      <c r="AQ31" s="6">
        <v>11230</v>
      </c>
      <c r="AS31" s="6">
        <v>10</v>
      </c>
      <c r="AT31" s="9" t="str">
        <v>Lloyd Richardson</v>
      </c>
    </row>
    <row r="32" spans="1:46">
      <c r="A32" s="28" t="s">
        <v>125</v>
      </c>
      <c r="C32" s="29">
        <v>38</v>
      </c>
      <c r="D32" s="7">
        <f t="shared" si="0"/>
        <v>20</v>
      </c>
      <c r="F32" s="30">
        <v>38</v>
      </c>
      <c r="G32" s="7">
        <f t="shared" si="1"/>
        <v>20</v>
      </c>
      <c r="I32" s="30">
        <v>41</v>
      </c>
      <c r="J32" s="7">
        <f t="shared" si="2"/>
        <v>17</v>
      </c>
      <c r="L32" s="30">
        <v>44</v>
      </c>
      <c r="M32" s="7">
        <f t="shared" si="3"/>
        <v>14</v>
      </c>
      <c r="O32" s="30">
        <v>40</v>
      </c>
      <c r="P32" s="7">
        <f t="shared" si="4"/>
        <v>19</v>
      </c>
      <c r="R32" s="30">
        <v>40</v>
      </c>
      <c r="S32" s="7">
        <f t="shared" si="5"/>
        <v>18</v>
      </c>
      <c r="U32" s="35">
        <v>44</v>
      </c>
      <c r="V32" s="7">
        <f t="shared" si="6"/>
        <v>14</v>
      </c>
      <c r="X32" s="30">
        <v>38</v>
      </c>
      <c r="Y32" s="7">
        <f t="shared" si="7"/>
        <v>18</v>
      </c>
      <c r="AA32" s="9">
        <v>20</v>
      </c>
      <c r="AB32" s="9">
        <v>20</v>
      </c>
      <c r="AC32" s="9">
        <v>17</v>
      </c>
      <c r="AD32" s="9">
        <v>14</v>
      </c>
      <c r="AE32" s="9">
        <v>19</v>
      </c>
      <c r="AF32" s="9">
        <v>18</v>
      </c>
      <c r="AG32" s="9">
        <v>14</v>
      </c>
      <c r="AH32" s="9">
        <v>18</v>
      </c>
      <c r="AJ32" s="37">
        <f t="shared" si="8"/>
        <v>77</v>
      </c>
      <c r="AK32" s="6">
        <v>3</v>
      </c>
      <c r="AL32" s="6">
        <f t="shared" si="9"/>
        <v>95</v>
      </c>
      <c r="AM32" s="6">
        <v>2</v>
      </c>
      <c r="AN32" s="6">
        <f t="shared" si="10"/>
        <v>112</v>
      </c>
      <c r="AO32" s="6">
        <v>1</v>
      </c>
      <c r="AQ32" s="6">
        <v>3210</v>
      </c>
      <c r="AS32" s="6">
        <v>3</v>
      </c>
      <c r="AT32" s="9" t="str">
        <v>Toby Trott</v>
      </c>
    </row>
    <row r="33" spans="1:46">
      <c r="A33" s="28" t="s">
        <v>161</v>
      </c>
      <c r="C33" s="29">
        <v>63</v>
      </c>
      <c r="D33" s="7">
        <f t="shared" si="0"/>
        <v>3</v>
      </c>
      <c r="F33" s="35" t="s">
        <v>6</v>
      </c>
      <c r="G33" s="7" t="str">
        <f t="shared" si="1"/>
        <v/>
      </c>
      <c r="I33" s="30">
        <v>54</v>
      </c>
      <c r="J33" s="7">
        <f t="shared" si="2"/>
        <v>6</v>
      </c>
      <c r="L33" s="30" t="s">
        <v>6</v>
      </c>
      <c r="M33" s="7" t="str">
        <f t="shared" si="3"/>
        <v/>
      </c>
      <c r="O33" s="30" t="s">
        <v>6</v>
      </c>
      <c r="P33" s="7" t="str">
        <f t="shared" si="4"/>
        <v/>
      </c>
      <c r="R33" s="30">
        <v>51</v>
      </c>
      <c r="S33" s="7">
        <f t="shared" si="5"/>
        <v>7</v>
      </c>
      <c r="U33" s="35" t="s">
        <v>6</v>
      </c>
      <c r="V33" s="7" t="str">
        <f t="shared" si="6"/>
        <v/>
      </c>
      <c r="X33" s="35" t="s">
        <v>6</v>
      </c>
      <c r="Y33" s="7" t="str">
        <f t="shared" si="7"/>
        <v/>
      </c>
      <c r="AA33" s="9">
        <v>3</v>
      </c>
      <c r="AB33" s="9">
        <v>0</v>
      </c>
      <c r="AC33" s="9">
        <v>6</v>
      </c>
      <c r="AD33" s="9">
        <v>0</v>
      </c>
      <c r="AE33" s="9">
        <v>0</v>
      </c>
      <c r="AF33" s="9">
        <v>7</v>
      </c>
      <c r="AG33" s="9">
        <v>0</v>
      </c>
      <c r="AH33" s="9">
        <v>0</v>
      </c>
      <c r="AJ33" s="37">
        <f t="shared" si="8"/>
        <v>16</v>
      </c>
      <c r="AK33" s="6">
        <v>22</v>
      </c>
      <c r="AL33" s="6">
        <f t="shared" si="9"/>
        <v>16</v>
      </c>
      <c r="AM33" s="6">
        <v>22</v>
      </c>
      <c r="AN33" s="6">
        <f t="shared" si="10"/>
        <v>16</v>
      </c>
      <c r="AO33" s="6">
        <v>23</v>
      </c>
      <c r="AQ33" s="6">
        <v>24430</v>
      </c>
      <c r="AS33" s="6">
        <v>22</v>
      </c>
      <c r="AT33" s="9" t="str">
        <v>Mickey Johnson</v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101" priority="1" stopIfTrue="1" operator="equal">
      <formula>18</formula>
    </cfRule>
    <cfRule type="cellIs" dxfId="100" priority="2" stopIfTrue="1" operator="equal">
      <formula>19</formula>
    </cfRule>
    <cfRule type="cellIs" dxfId="99" priority="3" stopIfTrue="1" operator="equal">
      <formula>20</formula>
    </cfRule>
  </conditionalFormatting>
  <conditionalFormatting sqref="G4">
    <cfRule type="cellIs" dxfId="98" priority="4" stopIfTrue="1" operator="equal">
      <formula>18</formula>
    </cfRule>
    <cfRule type="cellIs" dxfId="97" priority="5" stopIfTrue="1" operator="equal">
      <formula>19</formula>
    </cfRule>
    <cfRule type="cellIs" dxfId="96" priority="6" stopIfTrue="1" operator="equal">
      <formula>20</formula>
    </cfRule>
  </conditionalFormatting>
  <conditionalFormatting sqref="J4">
    <cfRule type="cellIs" dxfId="95" priority="7" stopIfTrue="1" operator="equal">
      <formula>18</formula>
    </cfRule>
    <cfRule type="cellIs" dxfId="94" priority="8" stopIfTrue="1" operator="equal">
      <formula>19</formula>
    </cfRule>
    <cfRule type="cellIs" dxfId="93" priority="9" stopIfTrue="1" operator="equal">
      <formula>20</formula>
    </cfRule>
  </conditionalFormatting>
  <conditionalFormatting sqref="M4">
    <cfRule type="cellIs" dxfId="92" priority="10" stopIfTrue="1" operator="equal">
      <formula>18</formula>
    </cfRule>
    <cfRule type="cellIs" dxfId="91" priority="11" stopIfTrue="1" operator="equal">
      <formula>19</formula>
    </cfRule>
    <cfRule type="cellIs" dxfId="90" priority="12" stopIfTrue="1" operator="equal">
      <formula>20</formula>
    </cfRule>
  </conditionalFormatting>
  <conditionalFormatting sqref="P4">
    <cfRule type="cellIs" dxfId="89" priority="13" stopIfTrue="1" operator="equal">
      <formula>18</formula>
    </cfRule>
    <cfRule type="cellIs" dxfId="88" priority="14" stopIfTrue="1" operator="equal">
      <formula>19</formula>
    </cfRule>
    <cfRule type="cellIs" dxfId="87" priority="15" stopIfTrue="1" operator="equal">
      <formula>20</formula>
    </cfRule>
  </conditionalFormatting>
  <conditionalFormatting sqref="S4">
    <cfRule type="cellIs" dxfId="86" priority="16" stopIfTrue="1" operator="equal">
      <formula>18</formula>
    </cfRule>
    <cfRule type="cellIs" dxfId="85" priority="17" stopIfTrue="1" operator="equal">
      <formula>19</formula>
    </cfRule>
    <cfRule type="cellIs" dxfId="84" priority="18" stopIfTrue="1" operator="equal">
      <formula>20</formula>
    </cfRule>
  </conditionalFormatting>
  <conditionalFormatting sqref="V4">
    <cfRule type="cellIs" dxfId="83" priority="19" stopIfTrue="1" operator="equal">
      <formula>18</formula>
    </cfRule>
    <cfRule type="cellIs" dxfId="82" priority="20" stopIfTrue="1" operator="equal">
      <formula>19</formula>
    </cfRule>
    <cfRule type="cellIs" dxfId="81" priority="21" stopIfTrue="1" operator="equal">
      <formula>20</formula>
    </cfRule>
  </conditionalFormatting>
  <conditionalFormatting sqref="E3 H3 K3 N3 Q3 T3 W3">
    <cfRule type="cellIs" dxfId="80" priority="22" stopIfTrue="1" operator="equal">
      <formula>18</formula>
    </cfRule>
    <cfRule type="cellIs" dxfId="79" priority="23" stopIfTrue="1" operator="equal">
      <formula>19</formula>
    </cfRule>
    <cfRule type="cellIs" dxfId="78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N1" workbookViewId="0">
      <selection activeCell="X19" sqref="X19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Boys 10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5"/>
      <c r="E3" s="20"/>
      <c r="F3" s="115" t="str">
        <f ca="1">Leaderboards!D28</f>
        <v>Play Golf ChCh</v>
      </c>
      <c r="G3" s="115"/>
      <c r="H3" s="20"/>
      <c r="I3" s="115" t="str">
        <f ca="1">Leaderboards!D29</f>
        <v>Wessex</v>
      </c>
      <c r="J3" s="115"/>
      <c r="K3" s="20"/>
      <c r="L3" s="115" t="str">
        <f ca="1">Leaderboards!D30</f>
        <v>Crane Valley</v>
      </c>
      <c r="M3" s="115"/>
      <c r="N3" s="20"/>
      <c r="O3" s="115" t="str">
        <f ca="1">Leaderboards!D31</f>
        <v>Ferndown Forest</v>
      </c>
      <c r="P3" s="115"/>
      <c r="Q3" s="20"/>
      <c r="R3" s="115" t="str">
        <f ca="1">Leaderboards!D32</f>
        <v>Canford Magna</v>
      </c>
      <c r="S3" s="115"/>
      <c r="T3" s="20"/>
      <c r="U3" s="115" t="str">
        <f ca="1">Leaderboards!D33</f>
        <v>Canford School</v>
      </c>
      <c r="V3" s="115"/>
      <c r="W3" s="20"/>
      <c r="X3" s="115" t="str">
        <f ca="1">Leaderboards!D34</f>
        <v>Stur Marshall</v>
      </c>
      <c r="Y3" s="115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">
        <v>25</v>
      </c>
      <c r="G4" s="24" t="s">
        <v>24</v>
      </c>
      <c r="H4" s="25"/>
      <c r="I4" s="23" t="s">
        <v>25</v>
      </c>
      <c r="J4" s="24" t="s">
        <v>24</v>
      </c>
      <c r="K4" s="25"/>
      <c r="L4" s="23" t="s">
        <v>25</v>
      </c>
      <c r="M4" s="24" t="s">
        <v>24</v>
      </c>
      <c r="N4" s="25"/>
      <c r="O4" s="23" t="s">
        <v>25</v>
      </c>
      <c r="P4" s="24" t="s">
        <v>24</v>
      </c>
      <c r="Q4" s="25"/>
      <c r="R4" s="23" t="s">
        <v>25</v>
      </c>
      <c r="S4" s="24" t="s">
        <v>24</v>
      </c>
      <c r="T4" s="25"/>
      <c r="U4" s="23" t="s">
        <v>25</v>
      </c>
      <c r="V4" s="24" t="s">
        <v>24</v>
      </c>
      <c r="W4" s="25"/>
      <c r="X4" s="23" t="s">
        <v>25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41</v>
      </c>
      <c r="B6" s="27"/>
      <c r="C6" s="29" t="s">
        <v>162</v>
      </c>
      <c r="D6" s="7" t="str">
        <f t="shared" ref="D6:D51" si="0">IF(AND(ISNUMBER(C6),C6&gt;0),MAX(1,IF(ISNUMBER(C6),21-RANK(C6,C$6:C$51,TRUE),0)),"")</f>
        <v/>
      </c>
      <c r="F6" s="31">
        <v>50</v>
      </c>
      <c r="G6" s="7">
        <f t="shared" ref="G6:G51" si="1">IF(AND(ISNUMBER(F6),F6&gt;0),MAX(1,IF(ISNUMBER(F6),21-RANK(F6,F$6:F$51,TRUE),0)),"")</f>
        <v>12</v>
      </c>
      <c r="I6" s="31">
        <v>60</v>
      </c>
      <c r="J6" s="7">
        <f t="shared" ref="J6:J51" si="2">IF(AND(ISNUMBER(I6),I6&gt;0),MAX(1,IF(ISNUMBER(I6),21-RANK(I6,I$6:I$51,TRUE),0)),"")</f>
        <v>11</v>
      </c>
      <c r="L6" s="31" t="s">
        <v>6</v>
      </c>
      <c r="M6" s="7" t="str">
        <f t="shared" ref="M6:M51" si="3">IF(AND(ISNUMBER(L6),L6&gt;0),MAX(1,IF(ISNUMBER(L6),21-RANK(L6,L$6:L$51,TRUE),0)),"")</f>
        <v/>
      </c>
      <c r="O6" s="35" t="s">
        <v>6</v>
      </c>
      <c r="P6" s="7" t="str">
        <f t="shared" ref="P6:P51" si="4">IF(AND(ISNUMBER(O6),O6&gt;0),MAX(1,IF(ISNUMBER(O6),21-RANK(O6,O$6:O$51,TRUE),0)),"")</f>
        <v/>
      </c>
      <c r="Q6" s="8"/>
      <c r="R6" s="35" t="s">
        <v>6</v>
      </c>
      <c r="S6" s="7" t="str">
        <f t="shared" ref="S6:S51" si="5">IF(AND(ISNUMBER(R6),R6&gt;0),MAX(1,IF(ISNUMBER(R6),21-RANK(R6,R$6:R$51,TRUE),0)),"")</f>
        <v/>
      </c>
      <c r="T6" s="8"/>
      <c r="U6" s="35"/>
      <c r="V6" s="7" t="str">
        <f t="shared" ref="V6:V51" si="6">IF(AND(ISNUMBER(U6),U6&gt;0),MAX(1,IF(ISNUMBER(U6),21-RANK(U6,U$6:U$51,TRUE),0)),"")</f>
        <v/>
      </c>
      <c r="W6" s="8"/>
      <c r="X6" s="35" t="s">
        <v>6</v>
      </c>
      <c r="Y6" s="7" t="str">
        <f t="shared" ref="Y6:Y51" si="7"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12</v>
      </c>
      <c r="AC6" s="7">
        <f t="array" ref="AC6:AC50">IF(ISNUMBER(J6:J50),J6:J50,0)</f>
        <v>11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7">
        <f t="shared" ref="AJ6:AJ50" si="8">IF(A6&gt;0,LARGE(AA6:AH6,1)+LARGE(AA6:AH6,2)+LARGE(AA6:AH6,3)+LARGE(AA6:AH6,4),0)</f>
        <v>23</v>
      </c>
      <c r="AK6" s="6">
        <f t="array" ref="AK6:AK50">IF(AJ6:AJ50&gt;0,RANK(AJ6:AJ50,AJ$6:AJ$50),0)</f>
        <v>15</v>
      </c>
      <c r="AL6" s="6">
        <f t="shared" ref="AL6:AL50" si="9">IF(A6&gt;0,LARGE(AA6:AH6,1)+LARGE(AA6:AH6,2)+LARGE(AA6:AH6,3)+LARGE(AA6:AH6,4)+LARGE(AA6:AH6,5),0)</f>
        <v>23</v>
      </c>
      <c r="AM6" s="6">
        <f t="array" ref="AM6:AM50">IF(AL6:AL50&gt;0,RANK(AL6:AL50,AL$6:AL$50),0)</f>
        <v>15</v>
      </c>
      <c r="AN6" s="6">
        <f t="shared" ref="AN6:AN50" si="10">IF(A6&gt;0,LARGE(AA6:AH6,1)+LARGE(AA6:AH6,2)+LARGE(AA6:AH6,3)+LARGE(AA6:AH6,4)+LARGE(AA6:AH6,5)+LARGE(AA6:AH6,6),0)</f>
        <v>23</v>
      </c>
      <c r="AO6" s="6">
        <f t="array" ref="AO6:AO50">IF(AN6:AN50&gt;0,RANK(AN6:AN50,AN$6:AN$50),0)</f>
        <v>15</v>
      </c>
      <c r="AQ6" s="6">
        <f t="array" ref="AQ6:AQ50">IF(AK6:AK50&gt;0,(AK6:AK50*1000)+(AM6:AM50*100)+(AO6:AO50*10),1000000)</f>
        <v>16650</v>
      </c>
      <c r="AS6" s="6">
        <f t="array" ref="AS6:AS50">IF(AQ6:AQ50&lt;1000000,RANK(AQ6:AQ50,AQ$6:AQ$50,1),"")</f>
        <v>15</v>
      </c>
      <c r="AT6" s="7" t="str">
        <f t="array" ref="AT6:AT50">IF(A6:A50&lt;&gt;"",A6:A50,"")</f>
        <v>Morgan Bonham</v>
      </c>
    </row>
    <row r="7" spans="1:47">
      <c r="A7" s="28" t="s">
        <v>44</v>
      </c>
      <c r="B7" s="27"/>
      <c r="C7" s="29">
        <v>53</v>
      </c>
      <c r="D7" s="7">
        <f t="shared" si="0"/>
        <v>15</v>
      </c>
      <c r="F7" s="31">
        <v>42</v>
      </c>
      <c r="G7" s="7">
        <f t="shared" si="1"/>
        <v>17</v>
      </c>
      <c r="I7" s="31" t="s">
        <v>6</v>
      </c>
      <c r="J7" s="7" t="str">
        <f t="shared" si="2"/>
        <v/>
      </c>
      <c r="L7" s="31">
        <v>42</v>
      </c>
      <c r="M7" s="7">
        <f t="shared" si="3"/>
        <v>19</v>
      </c>
      <c r="O7" s="35">
        <v>49</v>
      </c>
      <c r="P7" s="7">
        <f t="shared" si="4"/>
        <v>14</v>
      </c>
      <c r="Q7" s="8"/>
      <c r="R7" s="35" t="s">
        <v>6</v>
      </c>
      <c r="S7" s="7" t="str">
        <f t="shared" si="5"/>
        <v/>
      </c>
      <c r="T7" s="8"/>
      <c r="U7" s="35">
        <v>42</v>
      </c>
      <c r="V7" s="7">
        <f t="shared" si="6"/>
        <v>18</v>
      </c>
      <c r="W7" s="8"/>
      <c r="X7" s="30">
        <v>45</v>
      </c>
      <c r="Y7" s="7">
        <f t="shared" si="7"/>
        <v>15</v>
      </c>
      <c r="Z7" s="8"/>
      <c r="AA7" s="7">
        <v>15</v>
      </c>
      <c r="AB7" s="7">
        <v>17</v>
      </c>
      <c r="AC7" s="7">
        <v>0</v>
      </c>
      <c r="AD7" s="7">
        <v>19</v>
      </c>
      <c r="AE7" s="7">
        <v>14</v>
      </c>
      <c r="AF7" s="7">
        <v>0</v>
      </c>
      <c r="AG7" s="7">
        <v>18</v>
      </c>
      <c r="AH7" s="7">
        <v>15</v>
      </c>
      <c r="AI7" s="7"/>
      <c r="AJ7" s="37">
        <f t="shared" si="8"/>
        <v>69</v>
      </c>
      <c r="AK7" s="6">
        <v>7</v>
      </c>
      <c r="AL7" s="6">
        <f t="shared" si="9"/>
        <v>84</v>
      </c>
      <c r="AM7" s="6">
        <v>6</v>
      </c>
      <c r="AN7" s="6">
        <f t="shared" si="10"/>
        <v>98</v>
      </c>
      <c r="AO7" s="6">
        <v>6</v>
      </c>
      <c r="AQ7" s="6">
        <v>7660</v>
      </c>
      <c r="AS7" s="6">
        <v>7</v>
      </c>
      <c r="AT7" s="7" t="str">
        <v>Thomas Brown</v>
      </c>
    </row>
    <row r="8" spans="1:47">
      <c r="A8" s="28" t="s">
        <v>63</v>
      </c>
      <c r="B8" s="27"/>
      <c r="C8" s="29">
        <v>72</v>
      </c>
      <c r="D8" s="7">
        <f t="shared" si="0"/>
        <v>8</v>
      </c>
      <c r="F8" s="30">
        <v>59</v>
      </c>
      <c r="G8" s="7">
        <f t="shared" si="1"/>
        <v>8</v>
      </c>
      <c r="I8" s="31">
        <v>61</v>
      </c>
      <c r="J8" s="7">
        <f t="shared" si="2"/>
        <v>10</v>
      </c>
      <c r="L8" s="31" t="s">
        <v>6</v>
      </c>
      <c r="M8" s="7" t="str">
        <f t="shared" si="3"/>
        <v/>
      </c>
      <c r="O8" s="35">
        <v>53</v>
      </c>
      <c r="P8" s="7">
        <f t="shared" si="4"/>
        <v>12</v>
      </c>
      <c r="Q8" s="8"/>
      <c r="R8" s="35" t="s">
        <v>6</v>
      </c>
      <c r="S8" s="7" t="str">
        <f t="shared" si="5"/>
        <v/>
      </c>
      <c r="T8" s="8"/>
      <c r="U8" s="35">
        <v>44</v>
      </c>
      <c r="V8" s="7">
        <f t="shared" si="6"/>
        <v>15</v>
      </c>
      <c r="W8" s="8"/>
      <c r="X8" s="30">
        <v>53</v>
      </c>
      <c r="Y8" s="7">
        <f t="shared" si="7"/>
        <v>11</v>
      </c>
      <c r="Z8" s="8"/>
      <c r="AA8" s="7">
        <v>8</v>
      </c>
      <c r="AB8" s="7">
        <v>8</v>
      </c>
      <c r="AC8" s="7">
        <v>10</v>
      </c>
      <c r="AD8" s="7">
        <v>0</v>
      </c>
      <c r="AE8" s="7">
        <v>12</v>
      </c>
      <c r="AF8" s="7">
        <v>0</v>
      </c>
      <c r="AG8" s="7">
        <v>15</v>
      </c>
      <c r="AH8" s="7">
        <v>11</v>
      </c>
      <c r="AI8" s="7"/>
      <c r="AJ8" s="37">
        <f t="shared" si="8"/>
        <v>48</v>
      </c>
      <c r="AK8" s="6">
        <v>11</v>
      </c>
      <c r="AL8" s="6">
        <f t="shared" si="9"/>
        <v>56</v>
      </c>
      <c r="AM8" s="6">
        <v>12</v>
      </c>
      <c r="AN8" s="6">
        <f t="shared" si="10"/>
        <v>64</v>
      </c>
      <c r="AO8" s="6">
        <v>11</v>
      </c>
      <c r="AQ8" s="6">
        <v>12310</v>
      </c>
      <c r="AS8" s="6">
        <v>12</v>
      </c>
      <c r="AT8" s="7" t="str">
        <v>Louis Dalrymple</v>
      </c>
    </row>
    <row r="9" spans="1:47">
      <c r="A9" s="28" t="s">
        <v>65</v>
      </c>
      <c r="B9" s="27"/>
      <c r="C9" s="29" t="s">
        <v>162</v>
      </c>
      <c r="D9" s="7" t="str">
        <f t="shared" si="0"/>
        <v/>
      </c>
      <c r="F9" s="31">
        <v>50</v>
      </c>
      <c r="G9" s="7">
        <f t="shared" si="1"/>
        <v>12</v>
      </c>
      <c r="I9" s="30">
        <v>59</v>
      </c>
      <c r="J9" s="7">
        <f t="shared" si="2"/>
        <v>13</v>
      </c>
      <c r="L9" s="30" t="s">
        <v>6</v>
      </c>
      <c r="M9" s="7" t="str">
        <f t="shared" si="3"/>
        <v/>
      </c>
      <c r="O9" s="35" t="s">
        <v>6</v>
      </c>
      <c r="P9" s="7" t="str">
        <f t="shared" si="4"/>
        <v/>
      </c>
      <c r="Q9" s="8"/>
      <c r="R9" s="35" t="s">
        <v>6</v>
      </c>
      <c r="S9" s="7" t="str">
        <f t="shared" si="5"/>
        <v/>
      </c>
      <c r="T9" s="8"/>
      <c r="U9" s="35" t="s">
        <v>6</v>
      </c>
      <c r="V9" s="7" t="str">
        <f t="shared" si="6"/>
        <v/>
      </c>
      <c r="W9" s="8"/>
      <c r="X9" s="30">
        <v>46</v>
      </c>
      <c r="Y9" s="7">
        <f t="shared" si="7"/>
        <v>14</v>
      </c>
      <c r="Z9" s="8"/>
      <c r="AA9" s="7">
        <v>0</v>
      </c>
      <c r="AB9" s="7">
        <v>12</v>
      </c>
      <c r="AC9" s="7">
        <v>13</v>
      </c>
      <c r="AD9" s="7">
        <v>0</v>
      </c>
      <c r="AE9" s="7">
        <v>0</v>
      </c>
      <c r="AF9" s="7">
        <v>0</v>
      </c>
      <c r="AG9" s="7">
        <v>0</v>
      </c>
      <c r="AH9" s="7">
        <v>14</v>
      </c>
      <c r="AI9" s="7"/>
      <c r="AJ9" s="37">
        <f t="shared" si="8"/>
        <v>39</v>
      </c>
      <c r="AK9" s="6">
        <v>13</v>
      </c>
      <c r="AL9" s="6">
        <f t="shared" si="9"/>
        <v>39</v>
      </c>
      <c r="AM9" s="6">
        <v>13</v>
      </c>
      <c r="AN9" s="6">
        <f t="shared" si="10"/>
        <v>39</v>
      </c>
      <c r="AO9" s="6">
        <v>13</v>
      </c>
      <c r="AQ9" s="6">
        <v>14430</v>
      </c>
      <c r="AS9" s="6">
        <v>13</v>
      </c>
      <c r="AT9" s="7" t="str">
        <v>Damien Davis</v>
      </c>
    </row>
    <row r="10" spans="1:47">
      <c r="A10" s="28" t="s">
        <v>67</v>
      </c>
      <c r="B10" s="27"/>
      <c r="C10" s="29">
        <v>48</v>
      </c>
      <c r="D10" s="7">
        <f t="shared" si="0"/>
        <v>18</v>
      </c>
      <c r="F10" s="30">
        <v>40</v>
      </c>
      <c r="G10" s="7">
        <f t="shared" si="1"/>
        <v>19</v>
      </c>
      <c r="I10" s="31" t="s">
        <v>6</v>
      </c>
      <c r="J10" s="7" t="str">
        <f t="shared" si="2"/>
        <v/>
      </c>
      <c r="L10" s="31">
        <v>47</v>
      </c>
      <c r="M10" s="7">
        <f t="shared" si="3"/>
        <v>15</v>
      </c>
      <c r="O10" s="35">
        <v>44</v>
      </c>
      <c r="P10" s="7">
        <f t="shared" si="4"/>
        <v>18</v>
      </c>
      <c r="Q10" s="8"/>
      <c r="R10" s="30">
        <v>40</v>
      </c>
      <c r="S10" s="7">
        <f t="shared" si="5"/>
        <v>19</v>
      </c>
      <c r="T10" s="8"/>
      <c r="U10" s="35">
        <v>42</v>
      </c>
      <c r="V10" s="7">
        <f t="shared" si="6"/>
        <v>18</v>
      </c>
      <c r="W10" s="8"/>
      <c r="X10" s="30">
        <v>42</v>
      </c>
      <c r="Y10" s="7">
        <f t="shared" si="7"/>
        <v>19</v>
      </c>
      <c r="Z10" s="8"/>
      <c r="AA10" s="7">
        <v>18</v>
      </c>
      <c r="AB10" s="7">
        <v>19</v>
      </c>
      <c r="AC10" s="7">
        <v>0</v>
      </c>
      <c r="AD10" s="7">
        <v>15</v>
      </c>
      <c r="AE10" s="7">
        <v>18</v>
      </c>
      <c r="AF10" s="7">
        <v>19</v>
      </c>
      <c r="AG10" s="7">
        <v>18</v>
      </c>
      <c r="AH10" s="7">
        <v>19</v>
      </c>
      <c r="AI10" s="7"/>
      <c r="AJ10" s="37">
        <f t="shared" si="8"/>
        <v>75</v>
      </c>
      <c r="AK10" s="6">
        <v>3</v>
      </c>
      <c r="AL10" s="6">
        <f t="shared" si="9"/>
        <v>93</v>
      </c>
      <c r="AM10" s="6">
        <v>3</v>
      </c>
      <c r="AN10" s="6">
        <f t="shared" si="10"/>
        <v>111</v>
      </c>
      <c r="AO10" s="6">
        <v>3</v>
      </c>
      <c r="AQ10" s="6">
        <v>3330</v>
      </c>
      <c r="AS10" s="6">
        <v>3</v>
      </c>
      <c r="AT10" s="7" t="str">
        <v>Noah Dennett</v>
      </c>
    </row>
    <row r="11" spans="1:47">
      <c r="A11" s="28" t="s">
        <v>68</v>
      </c>
      <c r="B11" s="27"/>
      <c r="C11" s="29">
        <v>53</v>
      </c>
      <c r="D11" s="7">
        <f t="shared" si="0"/>
        <v>15</v>
      </c>
      <c r="F11" s="105" t="s">
        <v>6</v>
      </c>
      <c r="G11" s="7" t="str">
        <f t="shared" si="1"/>
        <v/>
      </c>
      <c r="I11" s="30" t="s">
        <v>6</v>
      </c>
      <c r="J11" s="7" t="str">
        <f t="shared" si="2"/>
        <v/>
      </c>
      <c r="L11" s="31" t="s">
        <v>6</v>
      </c>
      <c r="M11" s="7" t="str">
        <f t="shared" si="3"/>
        <v/>
      </c>
      <c r="O11" s="35" t="s">
        <v>6</v>
      </c>
      <c r="P11" s="7" t="str">
        <f t="shared" si="4"/>
        <v/>
      </c>
      <c r="Q11" s="8"/>
      <c r="R11" s="35" t="s">
        <v>6</v>
      </c>
      <c r="S11" s="7" t="str">
        <f t="shared" si="5"/>
        <v/>
      </c>
      <c r="T11" s="8"/>
      <c r="U11" s="35" t="s">
        <v>6</v>
      </c>
      <c r="V11" s="7" t="str">
        <f t="shared" si="6"/>
        <v/>
      </c>
      <c r="W11" s="8"/>
      <c r="X11" s="35" t="s">
        <v>6</v>
      </c>
      <c r="Y11" s="7" t="str">
        <f t="shared" si="7"/>
        <v/>
      </c>
      <c r="Z11" s="8"/>
      <c r="AA11" s="7">
        <v>15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7">
        <f t="shared" si="8"/>
        <v>15</v>
      </c>
      <c r="AK11" s="6">
        <v>16</v>
      </c>
      <c r="AL11" s="6">
        <f t="shared" si="9"/>
        <v>15</v>
      </c>
      <c r="AM11" s="6">
        <v>16</v>
      </c>
      <c r="AN11" s="6">
        <f t="shared" si="10"/>
        <v>15</v>
      </c>
      <c r="AO11" s="6">
        <v>16</v>
      </c>
      <c r="AQ11" s="6">
        <v>17760</v>
      </c>
      <c r="AS11" s="6">
        <v>16</v>
      </c>
      <c r="AT11" s="7" t="str">
        <v>James Filsell</v>
      </c>
    </row>
    <row r="12" spans="1:47">
      <c r="A12" s="28" t="s">
        <v>90</v>
      </c>
      <c r="B12" s="27"/>
      <c r="C12" s="29">
        <v>56</v>
      </c>
      <c r="D12" s="7">
        <f t="shared" si="0"/>
        <v>12</v>
      </c>
      <c r="F12" s="105" t="s">
        <v>6</v>
      </c>
      <c r="G12" s="7" t="str">
        <f t="shared" si="1"/>
        <v/>
      </c>
      <c r="I12" s="31">
        <v>40</v>
      </c>
      <c r="J12" s="7">
        <f t="shared" si="2"/>
        <v>20</v>
      </c>
      <c r="L12" s="31">
        <v>48</v>
      </c>
      <c r="M12" s="7">
        <f t="shared" si="3"/>
        <v>14</v>
      </c>
      <c r="O12" s="35">
        <v>52</v>
      </c>
      <c r="P12" s="7">
        <f t="shared" si="4"/>
        <v>13</v>
      </c>
      <c r="Q12" s="8"/>
      <c r="R12" s="30">
        <v>53</v>
      </c>
      <c r="S12" s="7">
        <f t="shared" si="5"/>
        <v>14</v>
      </c>
      <c r="T12" s="8"/>
      <c r="U12" s="35" t="s">
        <v>6</v>
      </c>
      <c r="V12" s="7" t="str">
        <f t="shared" si="6"/>
        <v/>
      </c>
      <c r="W12" s="8"/>
      <c r="X12" s="35">
        <v>44</v>
      </c>
      <c r="Y12" s="7">
        <f t="shared" si="7"/>
        <v>17</v>
      </c>
      <c r="Z12" s="8"/>
      <c r="AA12" s="7">
        <v>12</v>
      </c>
      <c r="AB12" s="7">
        <v>0</v>
      </c>
      <c r="AC12" s="7">
        <v>20</v>
      </c>
      <c r="AD12" s="7">
        <v>14</v>
      </c>
      <c r="AE12" s="7">
        <v>13</v>
      </c>
      <c r="AF12" s="7">
        <v>14</v>
      </c>
      <c r="AG12" s="7">
        <v>0</v>
      </c>
      <c r="AH12" s="7">
        <v>17</v>
      </c>
      <c r="AI12" s="7"/>
      <c r="AJ12" s="37">
        <f t="shared" si="8"/>
        <v>65</v>
      </c>
      <c r="AK12" s="6">
        <v>8</v>
      </c>
      <c r="AL12" s="6">
        <f t="shared" si="9"/>
        <v>78</v>
      </c>
      <c r="AM12" s="6">
        <v>8</v>
      </c>
      <c r="AN12" s="6">
        <f t="shared" si="10"/>
        <v>90</v>
      </c>
      <c r="AO12" s="6">
        <v>7</v>
      </c>
      <c r="AQ12" s="6">
        <v>8870</v>
      </c>
      <c r="AS12" s="6">
        <v>8</v>
      </c>
      <c r="AT12" s="7" t="str">
        <v>Jack Leach</v>
      </c>
    </row>
    <row r="13" spans="1:47" ht="12" customHeight="1">
      <c r="A13" s="28" t="s">
        <v>94</v>
      </c>
      <c r="B13" s="27"/>
      <c r="C13" s="29" t="s">
        <v>162</v>
      </c>
      <c r="D13" s="7" t="str">
        <f t="shared" si="0"/>
        <v/>
      </c>
      <c r="F13" s="31">
        <v>49</v>
      </c>
      <c r="G13" s="7">
        <f t="shared" si="1"/>
        <v>13</v>
      </c>
      <c r="I13" s="31">
        <v>55</v>
      </c>
      <c r="J13" s="7">
        <f t="shared" si="2"/>
        <v>15</v>
      </c>
      <c r="L13" s="31">
        <v>53</v>
      </c>
      <c r="M13" s="7">
        <f t="shared" si="3"/>
        <v>12</v>
      </c>
      <c r="O13" s="35">
        <v>46</v>
      </c>
      <c r="P13" s="7">
        <f t="shared" si="4"/>
        <v>16</v>
      </c>
      <c r="Q13" s="8"/>
      <c r="R13" s="30">
        <v>43</v>
      </c>
      <c r="S13" s="7">
        <f t="shared" si="5"/>
        <v>16</v>
      </c>
      <c r="T13" s="8"/>
      <c r="U13" s="35">
        <v>50</v>
      </c>
      <c r="V13" s="7">
        <f t="shared" si="6"/>
        <v>12</v>
      </c>
      <c r="W13" s="8"/>
      <c r="X13" s="30">
        <v>49</v>
      </c>
      <c r="Y13" s="7">
        <f t="shared" si="7"/>
        <v>13</v>
      </c>
      <c r="Z13" s="8"/>
      <c r="AA13" s="7">
        <v>0</v>
      </c>
      <c r="AB13" s="7">
        <v>13</v>
      </c>
      <c r="AC13" s="7">
        <v>15</v>
      </c>
      <c r="AD13" s="7">
        <v>12</v>
      </c>
      <c r="AE13" s="7">
        <v>16</v>
      </c>
      <c r="AF13" s="7">
        <v>16</v>
      </c>
      <c r="AG13" s="7">
        <v>12</v>
      </c>
      <c r="AH13" s="7">
        <v>13</v>
      </c>
      <c r="AI13" s="7"/>
      <c r="AJ13" s="37">
        <f t="shared" si="8"/>
        <v>60</v>
      </c>
      <c r="AK13" s="6">
        <v>9</v>
      </c>
      <c r="AL13" s="6">
        <f t="shared" si="9"/>
        <v>73</v>
      </c>
      <c r="AM13" s="6">
        <v>9</v>
      </c>
      <c r="AN13" s="6">
        <f t="shared" si="10"/>
        <v>85</v>
      </c>
      <c r="AO13" s="6">
        <v>8</v>
      </c>
      <c r="AQ13" s="6">
        <v>9980</v>
      </c>
      <c r="AS13" s="6">
        <v>9</v>
      </c>
      <c r="AT13" s="7" t="str">
        <v>Jack Mans</v>
      </c>
    </row>
    <row r="14" spans="1:47">
      <c r="A14" s="28" t="s">
        <v>97</v>
      </c>
      <c r="B14" s="27"/>
      <c r="C14" s="29">
        <v>45</v>
      </c>
      <c r="D14" s="7">
        <f t="shared" si="0"/>
        <v>19</v>
      </c>
      <c r="F14" s="30">
        <v>40</v>
      </c>
      <c r="G14" s="7">
        <f t="shared" si="1"/>
        <v>19</v>
      </c>
      <c r="I14" s="30">
        <v>41</v>
      </c>
      <c r="J14" s="7">
        <f t="shared" si="2"/>
        <v>19</v>
      </c>
      <c r="L14" s="30">
        <v>45</v>
      </c>
      <c r="M14" s="7">
        <f t="shared" si="3"/>
        <v>17</v>
      </c>
      <c r="O14" s="35">
        <v>48</v>
      </c>
      <c r="P14" s="7">
        <f t="shared" si="4"/>
        <v>15</v>
      </c>
      <c r="Q14" s="8"/>
      <c r="R14" s="30">
        <v>39</v>
      </c>
      <c r="S14" s="7">
        <f t="shared" si="5"/>
        <v>20</v>
      </c>
      <c r="T14" s="8"/>
      <c r="U14" s="35">
        <v>38</v>
      </c>
      <c r="V14" s="7">
        <f t="shared" si="6"/>
        <v>20</v>
      </c>
      <c r="W14" s="8"/>
      <c r="X14" s="35">
        <v>39</v>
      </c>
      <c r="Y14" s="7">
        <f t="shared" si="7"/>
        <v>20</v>
      </c>
      <c r="Z14" s="8"/>
      <c r="AA14" s="7">
        <v>19</v>
      </c>
      <c r="AB14" s="7">
        <v>19</v>
      </c>
      <c r="AC14" s="7">
        <v>19</v>
      </c>
      <c r="AD14" s="7">
        <v>17</v>
      </c>
      <c r="AE14" s="7">
        <v>15</v>
      </c>
      <c r="AF14" s="7">
        <v>20</v>
      </c>
      <c r="AG14" s="7">
        <v>20</v>
      </c>
      <c r="AH14" s="7">
        <v>20</v>
      </c>
      <c r="AI14" s="7"/>
      <c r="AJ14" s="37">
        <f t="shared" si="8"/>
        <v>79</v>
      </c>
      <c r="AK14" s="6">
        <v>2</v>
      </c>
      <c r="AL14" s="6">
        <f t="shared" si="9"/>
        <v>98</v>
      </c>
      <c r="AM14" s="6">
        <v>1</v>
      </c>
      <c r="AN14" s="6">
        <f t="shared" si="10"/>
        <v>117</v>
      </c>
      <c r="AO14" s="6">
        <v>1</v>
      </c>
      <c r="AQ14" s="6">
        <v>2110</v>
      </c>
      <c r="AS14" s="6">
        <v>2</v>
      </c>
      <c r="AT14" s="7" t="str">
        <v>James McIntosh</v>
      </c>
    </row>
    <row r="15" spans="1:47">
      <c r="A15" s="28" t="s">
        <v>104</v>
      </c>
      <c r="B15" s="27"/>
      <c r="C15" s="29">
        <v>69</v>
      </c>
      <c r="D15" s="7">
        <f t="shared" si="0"/>
        <v>9</v>
      </c>
      <c r="F15" s="31">
        <v>50</v>
      </c>
      <c r="G15" s="7">
        <f t="shared" si="1"/>
        <v>12</v>
      </c>
      <c r="I15" s="31">
        <v>53</v>
      </c>
      <c r="J15" s="7">
        <f t="shared" si="2"/>
        <v>16</v>
      </c>
      <c r="L15" s="31" t="s">
        <v>6</v>
      </c>
      <c r="M15" s="7" t="str">
        <f t="shared" si="3"/>
        <v/>
      </c>
      <c r="O15" s="35">
        <v>57</v>
      </c>
      <c r="P15" s="7">
        <f t="shared" si="4"/>
        <v>10</v>
      </c>
      <c r="Q15" s="8"/>
      <c r="R15" s="35" t="s">
        <v>6</v>
      </c>
      <c r="S15" s="7" t="str">
        <f t="shared" si="5"/>
        <v/>
      </c>
      <c r="T15" s="8"/>
      <c r="U15" s="35" t="s">
        <v>6</v>
      </c>
      <c r="V15" s="7" t="str">
        <f t="shared" si="6"/>
        <v/>
      </c>
      <c r="W15" s="8"/>
      <c r="X15" s="30">
        <v>58</v>
      </c>
      <c r="Y15" s="7">
        <f t="shared" si="7"/>
        <v>10</v>
      </c>
      <c r="Z15" s="8"/>
      <c r="AA15" s="7">
        <v>9</v>
      </c>
      <c r="AB15" s="7">
        <v>12</v>
      </c>
      <c r="AC15" s="7">
        <v>16</v>
      </c>
      <c r="AD15" s="7">
        <v>0</v>
      </c>
      <c r="AE15" s="7">
        <v>10</v>
      </c>
      <c r="AF15" s="7">
        <v>0</v>
      </c>
      <c r="AG15" s="7">
        <v>0</v>
      </c>
      <c r="AH15" s="7">
        <v>10</v>
      </c>
      <c r="AI15" s="7"/>
      <c r="AJ15" s="37">
        <f t="shared" si="8"/>
        <v>48</v>
      </c>
      <c r="AK15" s="6">
        <v>11</v>
      </c>
      <c r="AL15" s="6">
        <f t="shared" si="9"/>
        <v>57</v>
      </c>
      <c r="AM15" s="6">
        <v>11</v>
      </c>
      <c r="AN15" s="6">
        <f t="shared" si="10"/>
        <v>57</v>
      </c>
      <c r="AO15" s="6">
        <v>12</v>
      </c>
      <c r="AQ15" s="6">
        <v>12220</v>
      </c>
      <c r="AS15" s="6">
        <v>11</v>
      </c>
      <c r="AT15" s="7" t="str">
        <v>Piotr Ogonowski</v>
      </c>
    </row>
    <row r="16" spans="1:47">
      <c r="A16" s="28" t="s">
        <v>109</v>
      </c>
      <c r="B16" s="27"/>
      <c r="C16" s="29">
        <v>48</v>
      </c>
      <c r="D16" s="7">
        <f t="shared" si="0"/>
        <v>18</v>
      </c>
      <c r="F16" s="31">
        <v>42</v>
      </c>
      <c r="G16" s="7">
        <f t="shared" si="1"/>
        <v>17</v>
      </c>
      <c r="I16" s="31" t="s">
        <v>6</v>
      </c>
      <c r="J16" s="7" t="str">
        <f t="shared" si="2"/>
        <v/>
      </c>
      <c r="L16" s="31">
        <v>43</v>
      </c>
      <c r="M16" s="7">
        <f t="shared" si="3"/>
        <v>18</v>
      </c>
      <c r="O16" s="35">
        <v>55</v>
      </c>
      <c r="P16" s="7">
        <f t="shared" si="4"/>
        <v>11</v>
      </c>
      <c r="Q16" s="8"/>
      <c r="R16" s="35" t="s">
        <v>6</v>
      </c>
      <c r="S16" s="7" t="str">
        <f t="shared" si="5"/>
        <v/>
      </c>
      <c r="T16" s="8"/>
      <c r="U16" s="35">
        <v>40</v>
      </c>
      <c r="V16" s="7">
        <f t="shared" si="6"/>
        <v>19</v>
      </c>
      <c r="W16" s="8"/>
      <c r="X16" s="35" t="s">
        <v>6</v>
      </c>
      <c r="Y16" s="7" t="str">
        <f t="shared" si="7"/>
        <v/>
      </c>
      <c r="Z16" s="8"/>
      <c r="AA16" s="7">
        <v>18</v>
      </c>
      <c r="AB16" s="7">
        <v>17</v>
      </c>
      <c r="AC16" s="7">
        <v>0</v>
      </c>
      <c r="AD16" s="7">
        <v>18</v>
      </c>
      <c r="AE16" s="7">
        <v>11</v>
      </c>
      <c r="AF16" s="7">
        <v>0</v>
      </c>
      <c r="AG16" s="7">
        <v>19</v>
      </c>
      <c r="AH16" s="7">
        <v>0</v>
      </c>
      <c r="AI16" s="7"/>
      <c r="AJ16" s="37">
        <f t="shared" si="8"/>
        <v>72</v>
      </c>
      <c r="AK16" s="6">
        <v>4</v>
      </c>
      <c r="AL16" s="6">
        <f t="shared" si="9"/>
        <v>83</v>
      </c>
      <c r="AM16" s="6">
        <v>7</v>
      </c>
      <c r="AN16" s="6">
        <f t="shared" si="10"/>
        <v>83</v>
      </c>
      <c r="AO16" s="6">
        <v>9</v>
      </c>
      <c r="AQ16" s="6">
        <v>4790</v>
      </c>
      <c r="AS16" s="6">
        <v>4</v>
      </c>
      <c r="AT16" s="7" t="str">
        <v>Jameson Porter</v>
      </c>
    </row>
    <row r="17" spans="1:46">
      <c r="A17" s="28" t="s">
        <v>110</v>
      </c>
      <c r="C17" s="29">
        <v>51</v>
      </c>
      <c r="D17" s="7">
        <f t="shared" si="0"/>
        <v>16</v>
      </c>
      <c r="F17" s="30">
        <v>46</v>
      </c>
      <c r="G17" s="7">
        <f t="shared" si="1"/>
        <v>14</v>
      </c>
      <c r="I17" s="30" t="s">
        <v>6</v>
      </c>
      <c r="J17" s="7" t="str">
        <f t="shared" si="2"/>
        <v/>
      </c>
      <c r="L17" s="30">
        <v>46</v>
      </c>
      <c r="M17" s="7">
        <f t="shared" si="3"/>
        <v>16</v>
      </c>
      <c r="O17" s="35">
        <v>43</v>
      </c>
      <c r="P17" s="7">
        <f t="shared" si="4"/>
        <v>19</v>
      </c>
      <c r="Q17" s="8"/>
      <c r="R17" s="30">
        <v>41</v>
      </c>
      <c r="S17" s="7">
        <f t="shared" si="5"/>
        <v>18</v>
      </c>
      <c r="T17" s="8"/>
      <c r="U17" s="35" t="s">
        <v>6</v>
      </c>
      <c r="V17" s="7" t="str">
        <f t="shared" si="6"/>
        <v/>
      </c>
      <c r="W17" s="8"/>
      <c r="X17" s="30">
        <v>44</v>
      </c>
      <c r="Y17" s="7">
        <f t="shared" si="7"/>
        <v>17</v>
      </c>
      <c r="Z17" s="8"/>
      <c r="AA17" s="7">
        <v>16</v>
      </c>
      <c r="AB17" s="7">
        <v>14</v>
      </c>
      <c r="AC17" s="7">
        <v>0</v>
      </c>
      <c r="AD17" s="7">
        <v>16</v>
      </c>
      <c r="AE17" s="7">
        <v>19</v>
      </c>
      <c r="AF17" s="7">
        <v>18</v>
      </c>
      <c r="AG17" s="7">
        <v>0</v>
      </c>
      <c r="AH17" s="7">
        <v>17</v>
      </c>
      <c r="AI17" s="7"/>
      <c r="AJ17" s="37">
        <f t="shared" si="8"/>
        <v>70</v>
      </c>
      <c r="AK17" s="6">
        <v>6</v>
      </c>
      <c r="AL17" s="6">
        <f t="shared" si="9"/>
        <v>86</v>
      </c>
      <c r="AM17" s="6">
        <v>4</v>
      </c>
      <c r="AN17" s="6">
        <f t="shared" si="10"/>
        <v>100</v>
      </c>
      <c r="AO17" s="6">
        <v>5</v>
      </c>
      <c r="AQ17" s="6">
        <v>6450</v>
      </c>
      <c r="AS17" s="6">
        <v>6</v>
      </c>
      <c r="AT17" s="7" t="str">
        <v>Kieran Rance</v>
      </c>
    </row>
    <row r="18" spans="1:46">
      <c r="A18" s="28" t="s">
        <v>119</v>
      </c>
      <c r="B18" s="27"/>
      <c r="C18" s="29">
        <v>54</v>
      </c>
      <c r="D18" s="7">
        <f t="shared" si="0"/>
        <v>13</v>
      </c>
      <c r="F18" s="30">
        <v>42</v>
      </c>
      <c r="G18" s="7">
        <f t="shared" si="1"/>
        <v>17</v>
      </c>
      <c r="I18" s="31">
        <v>45</v>
      </c>
      <c r="J18" s="7">
        <f t="shared" si="2"/>
        <v>17</v>
      </c>
      <c r="L18" s="31">
        <v>48</v>
      </c>
      <c r="M18" s="7">
        <f t="shared" si="3"/>
        <v>14</v>
      </c>
      <c r="O18" s="35">
        <v>44</v>
      </c>
      <c r="P18" s="7">
        <f t="shared" si="4"/>
        <v>18</v>
      </c>
      <c r="Q18" s="8"/>
      <c r="R18" s="30">
        <v>45</v>
      </c>
      <c r="S18" s="7">
        <f t="shared" si="5"/>
        <v>15</v>
      </c>
      <c r="T18" s="8"/>
      <c r="U18" s="35">
        <v>44</v>
      </c>
      <c r="V18" s="7">
        <f t="shared" si="6"/>
        <v>15</v>
      </c>
      <c r="W18" s="8"/>
      <c r="X18" s="30">
        <v>42</v>
      </c>
      <c r="Y18" s="7">
        <f t="shared" si="7"/>
        <v>19</v>
      </c>
      <c r="Z18" s="8"/>
      <c r="AA18" s="7">
        <v>13</v>
      </c>
      <c r="AB18" s="7">
        <v>17</v>
      </c>
      <c r="AC18" s="7">
        <v>17</v>
      </c>
      <c r="AD18" s="7">
        <v>14</v>
      </c>
      <c r="AE18" s="7">
        <v>18</v>
      </c>
      <c r="AF18" s="7">
        <v>15</v>
      </c>
      <c r="AG18" s="7">
        <v>15</v>
      </c>
      <c r="AH18" s="7">
        <v>19</v>
      </c>
      <c r="AI18" s="7"/>
      <c r="AJ18" s="37">
        <f t="shared" si="8"/>
        <v>71</v>
      </c>
      <c r="AK18" s="6">
        <v>5</v>
      </c>
      <c r="AL18" s="6">
        <f t="shared" si="9"/>
        <v>86</v>
      </c>
      <c r="AM18" s="6">
        <v>4</v>
      </c>
      <c r="AN18" s="6">
        <f t="shared" si="10"/>
        <v>101</v>
      </c>
      <c r="AO18" s="6">
        <v>4</v>
      </c>
      <c r="AQ18" s="6">
        <v>5440</v>
      </c>
      <c r="AS18" s="6">
        <v>5</v>
      </c>
      <c r="AT18" s="7" t="str">
        <v>Jacques Smith</v>
      </c>
    </row>
    <row r="19" spans="1:46">
      <c r="A19" s="28" t="s">
        <v>126</v>
      </c>
      <c r="B19" s="27"/>
      <c r="C19" s="29">
        <v>44</v>
      </c>
      <c r="D19" s="7">
        <f t="shared" si="0"/>
        <v>20</v>
      </c>
      <c r="F19" s="31">
        <v>37</v>
      </c>
      <c r="G19" s="7">
        <f t="shared" si="1"/>
        <v>20</v>
      </c>
      <c r="I19" s="30">
        <v>43</v>
      </c>
      <c r="J19" s="7">
        <f t="shared" si="2"/>
        <v>18</v>
      </c>
      <c r="L19" s="30">
        <v>35</v>
      </c>
      <c r="M19" s="7">
        <f t="shared" si="3"/>
        <v>20</v>
      </c>
      <c r="O19" s="35">
        <v>41</v>
      </c>
      <c r="P19" s="7">
        <f t="shared" si="4"/>
        <v>20</v>
      </c>
      <c r="Q19" s="8"/>
      <c r="R19" s="30">
        <v>42</v>
      </c>
      <c r="S19" s="7">
        <f t="shared" si="5"/>
        <v>17</v>
      </c>
      <c r="T19" s="8"/>
      <c r="U19" s="35">
        <v>42</v>
      </c>
      <c r="V19" s="7">
        <f t="shared" si="6"/>
        <v>18</v>
      </c>
      <c r="W19" s="8"/>
      <c r="X19" s="30">
        <v>49</v>
      </c>
      <c r="Y19" s="7">
        <f t="shared" si="7"/>
        <v>13</v>
      </c>
      <c r="Z19" s="8"/>
      <c r="AA19" s="7">
        <v>20</v>
      </c>
      <c r="AB19" s="7">
        <v>20</v>
      </c>
      <c r="AC19" s="7">
        <v>18</v>
      </c>
      <c r="AD19" s="7">
        <v>20</v>
      </c>
      <c r="AE19" s="7">
        <v>20</v>
      </c>
      <c r="AF19" s="7">
        <v>17</v>
      </c>
      <c r="AG19" s="7">
        <v>18</v>
      </c>
      <c r="AH19" s="7">
        <v>13</v>
      </c>
      <c r="AI19" s="7"/>
      <c r="AJ19" s="37">
        <f t="shared" si="8"/>
        <v>80</v>
      </c>
      <c r="AK19" s="6">
        <v>1</v>
      </c>
      <c r="AL19" s="6">
        <f t="shared" si="9"/>
        <v>98</v>
      </c>
      <c r="AM19" s="6">
        <v>1</v>
      </c>
      <c r="AN19" s="6">
        <f t="shared" si="10"/>
        <v>116</v>
      </c>
      <c r="AO19" s="6">
        <v>2</v>
      </c>
      <c r="AQ19" s="6">
        <v>1120</v>
      </c>
      <c r="AS19" s="6">
        <v>1</v>
      </c>
      <c r="AT19" s="7" t="str">
        <v>Will Walker</v>
      </c>
    </row>
    <row r="20" spans="1:46">
      <c r="A20" s="28" t="s">
        <v>160</v>
      </c>
      <c r="B20" s="27"/>
      <c r="C20" s="29">
        <v>58</v>
      </c>
      <c r="D20" s="7">
        <f t="shared" si="0"/>
        <v>11</v>
      </c>
      <c r="F20" s="35" t="s">
        <v>6</v>
      </c>
      <c r="G20" s="7" t="str">
        <f t="shared" si="1"/>
        <v/>
      </c>
      <c r="I20" s="30">
        <v>55</v>
      </c>
      <c r="J20" s="7">
        <f t="shared" si="2"/>
        <v>15</v>
      </c>
      <c r="L20" s="30" t="s">
        <v>6</v>
      </c>
      <c r="M20" s="7" t="str">
        <f t="shared" si="3"/>
        <v/>
      </c>
      <c r="O20" s="35" t="s">
        <v>6</v>
      </c>
      <c r="P20" s="7" t="str">
        <f t="shared" si="4"/>
        <v/>
      </c>
      <c r="Q20" s="8"/>
      <c r="R20" s="30">
        <v>61</v>
      </c>
      <c r="S20" s="7">
        <f t="shared" si="5"/>
        <v>12</v>
      </c>
      <c r="T20" s="8"/>
      <c r="U20" s="35" t="s">
        <v>6</v>
      </c>
      <c r="V20" s="7" t="str">
        <f t="shared" si="6"/>
        <v/>
      </c>
      <c r="W20" s="8"/>
      <c r="X20" s="35" t="s">
        <v>6</v>
      </c>
      <c r="Y20" s="7" t="str">
        <f t="shared" si="7"/>
        <v/>
      </c>
      <c r="Z20" s="8"/>
      <c r="AA20" s="7">
        <v>11</v>
      </c>
      <c r="AB20" s="7">
        <v>0</v>
      </c>
      <c r="AC20" s="7">
        <v>15</v>
      </c>
      <c r="AD20" s="7">
        <v>0</v>
      </c>
      <c r="AE20" s="7">
        <v>0</v>
      </c>
      <c r="AF20" s="7">
        <v>12</v>
      </c>
      <c r="AG20" s="7">
        <v>0</v>
      </c>
      <c r="AH20" s="7">
        <v>0</v>
      </c>
      <c r="AI20" s="7"/>
      <c r="AJ20" s="37">
        <f t="shared" si="8"/>
        <v>38</v>
      </c>
      <c r="AK20" s="6">
        <v>14</v>
      </c>
      <c r="AL20" s="6">
        <f t="shared" si="9"/>
        <v>38</v>
      </c>
      <c r="AM20" s="6">
        <v>14</v>
      </c>
      <c r="AN20" s="6">
        <f t="shared" si="10"/>
        <v>38</v>
      </c>
      <c r="AO20" s="6">
        <v>14</v>
      </c>
      <c r="AQ20" s="6">
        <v>15540</v>
      </c>
      <c r="AS20" s="6">
        <v>14</v>
      </c>
      <c r="AT20" s="7" t="str">
        <v>Dj Clapcott</v>
      </c>
    </row>
    <row r="21" spans="1:46">
      <c r="A21" s="28" t="s">
        <v>43</v>
      </c>
      <c r="B21" s="27"/>
      <c r="C21" s="30">
        <v>60</v>
      </c>
      <c r="D21" s="7">
        <f t="shared" si="0"/>
        <v>10</v>
      </c>
      <c r="F21" s="31">
        <v>53</v>
      </c>
      <c r="G21" s="7">
        <f t="shared" si="1"/>
        <v>9</v>
      </c>
      <c r="I21" s="30">
        <v>59</v>
      </c>
      <c r="J21" s="7">
        <f t="shared" si="2"/>
        <v>13</v>
      </c>
      <c r="L21" s="30">
        <v>53</v>
      </c>
      <c r="M21" s="7">
        <f t="shared" si="3"/>
        <v>12</v>
      </c>
      <c r="O21" s="35">
        <v>62</v>
      </c>
      <c r="P21" s="7">
        <f t="shared" si="4"/>
        <v>9</v>
      </c>
      <c r="Q21" s="8"/>
      <c r="R21" s="30">
        <v>59</v>
      </c>
      <c r="S21" s="7">
        <f t="shared" si="5"/>
        <v>13</v>
      </c>
      <c r="T21" s="8"/>
      <c r="U21" s="35">
        <v>44</v>
      </c>
      <c r="V21" s="7">
        <f t="shared" si="6"/>
        <v>15</v>
      </c>
      <c r="W21" s="8"/>
      <c r="X21" s="35"/>
      <c r="Y21" s="7" t="str">
        <f t="shared" si="7"/>
        <v/>
      </c>
      <c r="Z21" s="8"/>
      <c r="AA21" s="7">
        <v>10</v>
      </c>
      <c r="AB21" s="7">
        <v>9</v>
      </c>
      <c r="AC21" s="7">
        <v>13</v>
      </c>
      <c r="AD21" s="7">
        <v>12</v>
      </c>
      <c r="AE21" s="7">
        <v>9</v>
      </c>
      <c r="AF21" s="7">
        <v>13</v>
      </c>
      <c r="AG21" s="7">
        <v>15</v>
      </c>
      <c r="AH21" s="7">
        <v>0</v>
      </c>
      <c r="AI21" s="7"/>
      <c r="AJ21" s="37">
        <f t="shared" si="8"/>
        <v>53</v>
      </c>
      <c r="AK21" s="6">
        <v>10</v>
      </c>
      <c r="AL21" s="6">
        <f t="shared" si="9"/>
        <v>63</v>
      </c>
      <c r="AM21" s="6">
        <v>10</v>
      </c>
      <c r="AN21" s="6">
        <f t="shared" si="10"/>
        <v>72</v>
      </c>
      <c r="AO21" s="6">
        <v>10</v>
      </c>
      <c r="AQ21" s="6">
        <v>11100</v>
      </c>
      <c r="AS21" s="6">
        <v>10</v>
      </c>
      <c r="AT21" s="7" t="str">
        <v>Jared Braid</v>
      </c>
    </row>
    <row r="22" spans="1:46">
      <c r="A22" s="32"/>
      <c r="C22" s="30"/>
      <c r="D22" s="7" t="str">
        <f t="shared" si="0"/>
        <v/>
      </c>
      <c r="F22" s="31"/>
      <c r="G22" s="7" t="str">
        <f t="shared" si="1"/>
        <v/>
      </c>
      <c r="I22" s="31"/>
      <c r="J22" s="7" t="str">
        <f t="shared" si="2"/>
        <v/>
      </c>
      <c r="L22" s="31"/>
      <c r="M22" s="7" t="str">
        <f t="shared" si="3"/>
        <v/>
      </c>
      <c r="O22" s="35"/>
      <c r="P22" s="7" t="str">
        <f t="shared" si="4"/>
        <v/>
      </c>
      <c r="Q22" s="8"/>
      <c r="R22" s="30"/>
      <c r="S22" s="7" t="str">
        <f t="shared" si="5"/>
        <v/>
      </c>
      <c r="T22" s="8"/>
      <c r="U22" s="35"/>
      <c r="V22" s="7" t="str">
        <f t="shared" si="6"/>
        <v/>
      </c>
      <c r="W22" s="8"/>
      <c r="X22" s="35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7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>
      <c r="A23" s="34"/>
      <c r="C23" s="30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5"/>
      <c r="P23" s="7" t="str">
        <f t="shared" si="4"/>
        <v/>
      </c>
      <c r="R23" s="30"/>
      <c r="S23" s="7" t="str">
        <f t="shared" si="5"/>
        <v/>
      </c>
      <c r="U23" s="35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28"/>
      <c r="C24" s="29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5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28"/>
      <c r="C25" s="29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28"/>
      <c r="C26" s="29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28"/>
      <c r="C27" s="29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28"/>
      <c r="C28" s="29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28"/>
      <c r="C29" s="29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28"/>
      <c r="C30" s="29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28"/>
      <c r="C31" s="29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28"/>
      <c r="C32" s="29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28"/>
      <c r="C33" s="29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77" priority="1" stopIfTrue="1" operator="equal">
      <formula>18</formula>
    </cfRule>
    <cfRule type="cellIs" dxfId="76" priority="2" stopIfTrue="1" operator="equal">
      <formula>19</formula>
    </cfRule>
    <cfRule type="cellIs" dxfId="75" priority="3" stopIfTrue="1" operator="equal">
      <formula>20</formula>
    </cfRule>
  </conditionalFormatting>
  <conditionalFormatting sqref="G4">
    <cfRule type="cellIs" dxfId="74" priority="4" stopIfTrue="1" operator="equal">
      <formula>18</formula>
    </cfRule>
    <cfRule type="cellIs" dxfId="73" priority="5" stopIfTrue="1" operator="equal">
      <formula>19</formula>
    </cfRule>
    <cfRule type="cellIs" dxfId="72" priority="6" stopIfTrue="1" operator="equal">
      <formula>20</formula>
    </cfRule>
  </conditionalFormatting>
  <conditionalFormatting sqref="J4">
    <cfRule type="cellIs" dxfId="71" priority="7" stopIfTrue="1" operator="equal">
      <formula>18</formula>
    </cfRule>
    <cfRule type="cellIs" dxfId="70" priority="8" stopIfTrue="1" operator="equal">
      <formula>19</formula>
    </cfRule>
    <cfRule type="cellIs" dxfId="69" priority="9" stopIfTrue="1" operator="equal">
      <formula>20</formula>
    </cfRule>
  </conditionalFormatting>
  <conditionalFormatting sqref="M4">
    <cfRule type="cellIs" dxfId="68" priority="10" stopIfTrue="1" operator="equal">
      <formula>18</formula>
    </cfRule>
    <cfRule type="cellIs" dxfId="67" priority="11" stopIfTrue="1" operator="equal">
      <formula>19</formula>
    </cfRule>
    <cfRule type="cellIs" dxfId="66" priority="12" stopIfTrue="1" operator="equal">
      <formula>20</formula>
    </cfRule>
  </conditionalFormatting>
  <conditionalFormatting sqref="P4">
    <cfRule type="cellIs" dxfId="65" priority="13" stopIfTrue="1" operator="equal">
      <formula>18</formula>
    </cfRule>
    <cfRule type="cellIs" dxfId="64" priority="14" stopIfTrue="1" operator="equal">
      <formula>19</formula>
    </cfRule>
    <cfRule type="cellIs" dxfId="63" priority="15" stopIfTrue="1" operator="equal">
      <formula>20</formula>
    </cfRule>
  </conditionalFormatting>
  <conditionalFormatting sqref="S4">
    <cfRule type="cellIs" dxfId="62" priority="16" stopIfTrue="1" operator="equal">
      <formula>18</formula>
    </cfRule>
    <cfRule type="cellIs" dxfId="61" priority="17" stopIfTrue="1" operator="equal">
      <formula>19</formula>
    </cfRule>
    <cfRule type="cellIs" dxfId="60" priority="18" stopIfTrue="1" operator="equal">
      <formula>20</formula>
    </cfRule>
  </conditionalFormatting>
  <conditionalFormatting sqref="V4">
    <cfRule type="cellIs" dxfId="59" priority="19" stopIfTrue="1" operator="equal">
      <formula>18</formula>
    </cfRule>
    <cfRule type="cellIs" dxfId="58" priority="20" stopIfTrue="1" operator="equal">
      <formula>19</formula>
    </cfRule>
    <cfRule type="cellIs" dxfId="57" priority="21" stopIfTrue="1" operator="equal">
      <formula>20</formula>
    </cfRule>
  </conditionalFormatting>
  <conditionalFormatting sqref="E3 H3 K3 N3 Q3 T3 W3">
    <cfRule type="cellIs" dxfId="56" priority="22" stopIfTrue="1" operator="equal">
      <formula>18</formula>
    </cfRule>
    <cfRule type="cellIs" dxfId="55" priority="23" stopIfTrue="1" operator="equal">
      <formula>19</formula>
    </cfRule>
    <cfRule type="cellIs" dxfId="54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1" workbookViewId="0">
      <selection activeCell="X11" sqref="X11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 xml:space="preserve"> Boys 11 &amp; 12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tr">
        <f>C4</f>
        <v>Gross</v>
      </c>
      <c r="G4" s="24" t="s">
        <v>24</v>
      </c>
      <c r="H4" s="25"/>
      <c r="I4" s="23" t="str">
        <f>C4</f>
        <v>Gross</v>
      </c>
      <c r="J4" s="24" t="s">
        <v>24</v>
      </c>
      <c r="K4" s="25"/>
      <c r="L4" s="23" t="str">
        <f>C4</f>
        <v>Gross</v>
      </c>
      <c r="M4" s="24" t="s">
        <v>24</v>
      </c>
      <c r="N4" s="25"/>
      <c r="O4" s="23" t="str">
        <f>C4</f>
        <v>Gross</v>
      </c>
      <c r="P4" s="24" t="s">
        <v>24</v>
      </c>
      <c r="Q4" s="25"/>
      <c r="R4" s="23" t="str">
        <f>C4</f>
        <v>Gross</v>
      </c>
      <c r="S4" s="24" t="s">
        <v>24</v>
      </c>
      <c r="T4" s="25"/>
      <c r="U4" s="23" t="str">
        <f>C4</f>
        <v>Gross</v>
      </c>
      <c r="V4" s="24" t="s">
        <v>24</v>
      </c>
      <c r="W4" s="25"/>
      <c r="X4" s="23" t="str">
        <f>C4</f>
        <v>Gross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28" t="s">
        <v>61</v>
      </c>
      <c r="B6" s="27"/>
      <c r="C6" s="29">
        <v>52</v>
      </c>
      <c r="D6" s="7">
        <f>IF(AND(ISNUMBER(C6),C6&gt;0),MAX(1,IF(ISNUMBER(C6),21-RANK(C6,C$6:C$51,TRUE),0)),"")</f>
        <v>17</v>
      </c>
      <c r="F6" s="30">
        <v>44</v>
      </c>
      <c r="G6" s="7">
        <f>IF(AND(ISNUMBER(F6),F6&gt;0),MAX(1,IF(ISNUMBER(F6),21-RANK(F6,F$6:F$51,TRUE),0)),"")</f>
        <v>19</v>
      </c>
      <c r="I6" s="30">
        <v>48</v>
      </c>
      <c r="J6" s="7">
        <f>IF(AND(ISNUMBER(I6),I6&gt;0),MAX(1,IF(ISNUMBER(I6),21-RANK(I6,I$6:I$51,TRUE),0)),"")</f>
        <v>18</v>
      </c>
      <c r="L6" s="30">
        <v>50</v>
      </c>
      <c r="M6" s="7">
        <f>IF(AND(ISNUMBER(L6),L6&gt;0),MAX(1,IF(ISNUMBER(L6),21-RANK(L6,L$6:L$51,TRUE),0)),"")</f>
        <v>16</v>
      </c>
      <c r="O6" s="30">
        <v>53</v>
      </c>
      <c r="P6" s="7">
        <f>IF(AND(ISNUMBER(O6),O6&gt;0),MAX(1,IF(ISNUMBER(O6),21-RANK(O6,O$6:O$51,TRUE),0)),"")</f>
        <v>15</v>
      </c>
      <c r="Q6" s="8"/>
      <c r="R6" s="30">
        <v>50</v>
      </c>
      <c r="S6" s="7">
        <f>IF(AND(ISNUMBER(R6),R6&gt;0),MAX(1,IF(ISNUMBER(R6),21-RANK(R6,R$6:R$51,TRUE),0)),"")</f>
        <v>17</v>
      </c>
      <c r="T6" s="8"/>
      <c r="U6" s="35" t="s">
        <v>6</v>
      </c>
      <c r="V6" s="7" t="str">
        <f>IF(AND(ISNUMBER(U6),U6&gt;0),MAX(1,IF(ISNUMBER(U6),21-RANK(U6,U$6:U$51,TRUE),0)),"")</f>
        <v/>
      </c>
      <c r="W6" s="8"/>
      <c r="X6" s="30">
        <v>48</v>
      </c>
      <c r="Y6" s="7">
        <f>IF(AND(ISNUMBER(X6),X6&gt;0),MAX(1,IF(ISNUMBER(X6),21-RANK(X6,X$6:X$51,TRUE),0)),"")</f>
        <v>17</v>
      </c>
      <c r="Z6" s="8"/>
      <c r="AA6" s="7">
        <f t="array" ref="AA6:AA50">IF(ISNUMBER(D6:D50),D6:D50,0)</f>
        <v>17</v>
      </c>
      <c r="AB6" s="7">
        <f t="array" ref="AB6:AB50">IF(ISNUMBER(G6:G50),G6:G50,0)</f>
        <v>19</v>
      </c>
      <c r="AC6" s="7">
        <f t="array" ref="AC6:AC50">IF(ISNUMBER(J6:J50),J6:J50,0)</f>
        <v>18</v>
      </c>
      <c r="AD6" s="7">
        <f t="array" ref="AD6:AD50">IF(ISNUMBER(M6:M50),M6:M50,0)</f>
        <v>16</v>
      </c>
      <c r="AE6" s="7">
        <f t="array" ref="AE6:AE50">IF(ISNUMBER(P6:P50),P6:P50,0)</f>
        <v>15</v>
      </c>
      <c r="AF6" s="7">
        <f t="array" ref="AF6:AF50">IF(ISNUMBER(S6:S50),S6:S50,0)</f>
        <v>17</v>
      </c>
      <c r="AG6" s="7">
        <f t="array" ref="AG6:AG50">IF(ISNUMBER(V6:V50),V6:V50,0)</f>
        <v>0</v>
      </c>
      <c r="AH6" s="7">
        <f t="array" ref="AH6:AH50">IF(ISNUMBER(Y6:Y50),Y6:Y50,0)</f>
        <v>17</v>
      </c>
      <c r="AI6" s="7"/>
      <c r="AJ6" s="37">
        <f>IF(A6&gt;0,LARGE(AA6:AH6,1)+LARGE(AA6:AH6,2)+LARGE(AA6:AH6,3)+LARGE(AA6:AH6,4),0)</f>
        <v>71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88</v>
      </c>
      <c r="AM6" s="6">
        <f t="array" ref="AM6:AM50">IF(AL6:AL50&gt;0,RANK(AL6:AL50,AL$6:AL$50),0)</f>
        <v>5</v>
      </c>
      <c r="AN6" s="6">
        <f>IF(A6&gt;0,LARGE(AA6:AH6,1)+LARGE(AA6:AH6,2)+LARGE(AA6:AH6,3)+LARGE(AA6:AH6,4)+LARGE(AA6:AH6,5)+LARGE(AA6:AH6,6),0)</f>
        <v>104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5540</v>
      </c>
      <c r="AS6" s="6">
        <f t="array" ref="AS6:AS50">IF(AQ6:AQ50&lt;1000000,RANK(AQ6:AQ50,AQ$6:AQ$50,1),"")</f>
        <v>5</v>
      </c>
      <c r="AT6" s="7" t="str">
        <f t="array" ref="AT6:AT50">IF(A6:A50&lt;&gt;"",A6:A50,"")</f>
        <v>Joshua Crumb</v>
      </c>
    </row>
    <row r="7" spans="1:47">
      <c r="A7" s="28" t="s">
        <v>62</v>
      </c>
      <c r="B7" s="27"/>
      <c r="C7" s="29">
        <v>56</v>
      </c>
      <c r="D7" s="7">
        <f t="shared" ref="D7:D51" si="0">IF(AND(ISNUMBER(C7),C7&gt;0),MAX(1,IF(ISNUMBER(C7),21-RANK(C7,C$6:C$51,TRUE),0)),"")</f>
        <v>14</v>
      </c>
      <c r="F7" s="31">
        <v>47</v>
      </c>
      <c r="G7" s="7">
        <f t="shared" ref="G7:G51" si="1">IF(AND(ISNUMBER(F7),F7&gt;0),MAX(1,IF(ISNUMBER(F7),21-RANK(F7,F$6:F$51,TRUE),0)),"")</f>
        <v>18</v>
      </c>
      <c r="I7" s="30" t="s">
        <v>6</v>
      </c>
      <c r="J7" s="7" t="str">
        <f t="shared" ref="J7:J51" si="2">IF(AND(ISNUMBER(I7),I7&gt;0),MAX(1,IF(ISNUMBER(I7),21-RANK(I7,I$6:I$51,TRUE),0)),"")</f>
        <v/>
      </c>
      <c r="L7" s="30">
        <v>53</v>
      </c>
      <c r="M7" s="7">
        <f t="shared" ref="M7:M51" si="3">IF(AND(ISNUMBER(L7),L7&gt;0),MAX(1,IF(ISNUMBER(L7),21-RANK(L7,L$6:L$51,TRUE),0)),"")</f>
        <v>14</v>
      </c>
      <c r="O7" s="30" t="s">
        <v>6</v>
      </c>
      <c r="P7" s="7" t="str">
        <f t="shared" ref="P7:P51" si="4">IF(AND(ISNUMBER(O7),O7&gt;0),MAX(1,IF(ISNUMBER(O7),21-RANK(O7,O$6:O$51,TRUE),0)),"")</f>
        <v/>
      </c>
      <c r="Q7" s="8"/>
      <c r="R7" s="30">
        <v>61</v>
      </c>
      <c r="S7" s="7">
        <f t="shared" ref="S7:S51" si="5">IF(AND(ISNUMBER(R7),R7&gt;0),MAX(1,IF(ISNUMBER(R7),21-RANK(R7,R$6:R$51,TRUE),0)),"")</f>
        <v>14</v>
      </c>
      <c r="T7" s="8"/>
      <c r="U7" s="35" t="s">
        <v>6</v>
      </c>
      <c r="V7" s="7" t="str">
        <f t="shared" ref="V7:V51" si="6">IF(AND(ISNUMBER(U7),U7&gt;0),MAX(1,IF(ISNUMBER(U7),21-RANK(U7,U$6:U$51,TRUE),0)),"")</f>
        <v/>
      </c>
      <c r="W7" s="8"/>
      <c r="X7" s="35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14</v>
      </c>
      <c r="AB7" s="7">
        <v>18</v>
      </c>
      <c r="AC7" s="7">
        <v>0</v>
      </c>
      <c r="AD7" s="7">
        <v>14</v>
      </c>
      <c r="AE7" s="7">
        <v>0</v>
      </c>
      <c r="AF7" s="7">
        <v>14</v>
      </c>
      <c r="AG7" s="7">
        <v>0</v>
      </c>
      <c r="AH7" s="7">
        <v>0</v>
      </c>
      <c r="AI7" s="7"/>
      <c r="AJ7" s="37">
        <f t="shared" ref="AJ7:AJ50" si="8">IF(A7&gt;0,LARGE(AA7:AH7,1)+LARGE(AA7:AH7,2)+LARGE(AA7:AH7,3)+LARGE(AA7:AH7,4),0)</f>
        <v>60</v>
      </c>
      <c r="AK7" s="6">
        <v>9</v>
      </c>
      <c r="AL7" s="6">
        <f t="shared" ref="AL7:AL50" si="9">IF(A7&gt;0,LARGE(AA7:AH7,1)+LARGE(AA7:AH7,2)+LARGE(AA7:AH7,3)+LARGE(AA7:AH7,4)+LARGE(AA7:AH7,5),0)</f>
        <v>60</v>
      </c>
      <c r="AM7" s="6">
        <v>11</v>
      </c>
      <c r="AN7" s="6">
        <f t="shared" ref="AN7:AN50" si="10">IF(A7&gt;0,LARGE(AA7:AH7,1)+LARGE(AA7:AH7,2)+LARGE(AA7:AH7,3)+LARGE(AA7:AH7,4)+LARGE(AA7:AH7,5)+LARGE(AA7:AH7,6),0)</f>
        <v>60</v>
      </c>
      <c r="AO7" s="6">
        <v>11</v>
      </c>
      <c r="AQ7" s="6">
        <v>10210</v>
      </c>
      <c r="AS7" s="6">
        <v>10</v>
      </c>
      <c r="AT7" s="7" t="str">
        <v>Aidan Cummings</v>
      </c>
    </row>
    <row r="8" spans="1:47">
      <c r="A8" s="28" t="s">
        <v>87</v>
      </c>
      <c r="B8" s="27"/>
      <c r="C8" s="29" t="s">
        <v>162</v>
      </c>
      <c r="D8" s="7" t="str">
        <f t="shared" si="0"/>
        <v/>
      </c>
      <c r="F8" s="31">
        <v>42</v>
      </c>
      <c r="G8" s="7">
        <f t="shared" si="1"/>
        <v>20</v>
      </c>
      <c r="I8" s="30">
        <v>37</v>
      </c>
      <c r="J8" s="7">
        <f t="shared" si="2"/>
        <v>20</v>
      </c>
      <c r="L8" s="30">
        <v>41</v>
      </c>
      <c r="M8" s="7">
        <f t="shared" si="3"/>
        <v>20</v>
      </c>
      <c r="O8" s="30">
        <v>37</v>
      </c>
      <c r="P8" s="7">
        <f t="shared" si="4"/>
        <v>20</v>
      </c>
      <c r="Q8" s="8"/>
      <c r="R8" s="30">
        <v>42</v>
      </c>
      <c r="S8" s="7">
        <f t="shared" si="5"/>
        <v>19</v>
      </c>
      <c r="T8" s="8"/>
      <c r="U8" s="30">
        <v>47</v>
      </c>
      <c r="V8" s="7">
        <f t="shared" si="6"/>
        <v>16</v>
      </c>
      <c r="W8" s="8"/>
      <c r="X8" s="30">
        <v>48</v>
      </c>
      <c r="Y8" s="7">
        <f t="shared" si="7"/>
        <v>17</v>
      </c>
      <c r="Z8" s="8"/>
      <c r="AA8" s="7">
        <v>0</v>
      </c>
      <c r="AB8" s="7">
        <v>20</v>
      </c>
      <c r="AC8" s="7">
        <v>20</v>
      </c>
      <c r="AD8" s="7">
        <v>20</v>
      </c>
      <c r="AE8" s="7">
        <v>20</v>
      </c>
      <c r="AF8" s="7">
        <v>19</v>
      </c>
      <c r="AG8" s="7">
        <v>16</v>
      </c>
      <c r="AH8" s="7">
        <v>17</v>
      </c>
      <c r="AI8" s="7"/>
      <c r="AJ8" s="37">
        <f t="shared" si="8"/>
        <v>80</v>
      </c>
      <c r="AK8" s="6">
        <v>1</v>
      </c>
      <c r="AL8" s="6">
        <f t="shared" si="9"/>
        <v>99</v>
      </c>
      <c r="AM8" s="6">
        <v>1</v>
      </c>
      <c r="AN8" s="6">
        <f t="shared" si="10"/>
        <v>116</v>
      </c>
      <c r="AO8" s="6">
        <v>1</v>
      </c>
      <c r="AQ8" s="6">
        <v>1110</v>
      </c>
      <c r="AS8" s="6">
        <v>1</v>
      </c>
      <c r="AT8" s="7" t="str">
        <v>Ben Knight</v>
      </c>
    </row>
    <row r="9" spans="1:47">
      <c r="A9" s="28" t="s">
        <v>96</v>
      </c>
      <c r="B9" s="27"/>
      <c r="C9" s="29">
        <v>57</v>
      </c>
      <c r="D9" s="7">
        <f t="shared" si="0"/>
        <v>13</v>
      </c>
      <c r="F9" s="31">
        <v>52</v>
      </c>
      <c r="G9" s="7">
        <f t="shared" si="1"/>
        <v>14</v>
      </c>
      <c r="I9" s="30">
        <v>53</v>
      </c>
      <c r="J9" s="7">
        <f t="shared" si="2"/>
        <v>14</v>
      </c>
      <c r="L9" s="30" t="s">
        <v>6</v>
      </c>
      <c r="M9" s="7" t="str">
        <f t="shared" si="3"/>
        <v/>
      </c>
      <c r="O9" s="30">
        <v>50</v>
      </c>
      <c r="P9" s="7">
        <f t="shared" si="4"/>
        <v>17</v>
      </c>
      <c r="Q9" s="8"/>
      <c r="R9" s="30">
        <v>55</v>
      </c>
      <c r="S9" s="7">
        <f t="shared" si="5"/>
        <v>15</v>
      </c>
      <c r="T9" s="8"/>
      <c r="U9" s="35" t="s">
        <v>6</v>
      </c>
      <c r="V9" s="7" t="str">
        <f t="shared" si="6"/>
        <v/>
      </c>
      <c r="W9" s="8"/>
      <c r="X9" s="35">
        <v>64</v>
      </c>
      <c r="Y9" s="7">
        <f t="shared" si="7"/>
        <v>12</v>
      </c>
      <c r="Z9" s="8"/>
      <c r="AA9" s="7">
        <v>13</v>
      </c>
      <c r="AB9" s="7">
        <v>14</v>
      </c>
      <c r="AC9" s="7">
        <v>14</v>
      </c>
      <c r="AD9" s="7">
        <v>0</v>
      </c>
      <c r="AE9" s="7">
        <v>17</v>
      </c>
      <c r="AF9" s="7">
        <v>15</v>
      </c>
      <c r="AG9" s="7">
        <v>0</v>
      </c>
      <c r="AH9" s="7">
        <v>12</v>
      </c>
      <c r="AI9" s="7"/>
      <c r="AJ9" s="37">
        <f t="shared" si="8"/>
        <v>60</v>
      </c>
      <c r="AK9" s="6">
        <v>9</v>
      </c>
      <c r="AL9" s="6">
        <f t="shared" si="9"/>
        <v>73</v>
      </c>
      <c r="AM9" s="6">
        <v>8</v>
      </c>
      <c r="AN9" s="6">
        <f t="shared" si="10"/>
        <v>85</v>
      </c>
      <c r="AO9" s="6">
        <v>7</v>
      </c>
      <c r="AQ9" s="6">
        <v>9870</v>
      </c>
      <c r="AS9" s="6">
        <v>9</v>
      </c>
      <c r="AT9" s="7" t="str">
        <v>Aidan McCartney</v>
      </c>
    </row>
    <row r="10" spans="1:47">
      <c r="A10" s="28" t="s">
        <v>102</v>
      </c>
      <c r="B10" s="27"/>
      <c r="C10" s="29">
        <v>55</v>
      </c>
      <c r="D10" s="7">
        <f t="shared" si="0"/>
        <v>16</v>
      </c>
      <c r="F10" s="105" t="s">
        <v>6</v>
      </c>
      <c r="G10" s="7" t="str">
        <f t="shared" si="1"/>
        <v/>
      </c>
      <c r="I10" s="30">
        <v>48</v>
      </c>
      <c r="J10" s="7">
        <f t="shared" si="2"/>
        <v>18</v>
      </c>
      <c r="L10" s="30" t="s">
        <v>6</v>
      </c>
      <c r="M10" s="7" t="str">
        <f t="shared" si="3"/>
        <v/>
      </c>
      <c r="O10" s="30">
        <v>50</v>
      </c>
      <c r="P10" s="7">
        <f t="shared" si="4"/>
        <v>17</v>
      </c>
      <c r="Q10" s="8"/>
      <c r="R10" s="35" t="s">
        <v>6</v>
      </c>
      <c r="S10" s="7" t="str">
        <f t="shared" si="5"/>
        <v/>
      </c>
      <c r="T10" s="8"/>
      <c r="U10" s="35" t="s">
        <v>6</v>
      </c>
      <c r="V10" s="7" t="str">
        <f t="shared" si="6"/>
        <v/>
      </c>
      <c r="W10" s="8"/>
      <c r="X10" s="30">
        <v>46</v>
      </c>
      <c r="Y10" s="7">
        <f t="shared" si="7"/>
        <v>19</v>
      </c>
      <c r="Z10" s="8"/>
      <c r="AA10" s="7">
        <v>16</v>
      </c>
      <c r="AB10" s="7">
        <v>0</v>
      </c>
      <c r="AC10" s="7">
        <v>18</v>
      </c>
      <c r="AD10" s="7">
        <v>0</v>
      </c>
      <c r="AE10" s="7">
        <v>17</v>
      </c>
      <c r="AF10" s="7">
        <v>0</v>
      </c>
      <c r="AG10" s="7">
        <v>0</v>
      </c>
      <c r="AH10" s="7">
        <v>19</v>
      </c>
      <c r="AI10" s="7"/>
      <c r="AJ10" s="37">
        <f t="shared" si="8"/>
        <v>70</v>
      </c>
      <c r="AK10" s="6">
        <v>6</v>
      </c>
      <c r="AL10" s="6">
        <f t="shared" si="9"/>
        <v>70</v>
      </c>
      <c r="AM10" s="6">
        <v>9</v>
      </c>
      <c r="AN10" s="6">
        <f t="shared" si="10"/>
        <v>70</v>
      </c>
      <c r="AO10" s="6">
        <v>9</v>
      </c>
      <c r="AQ10" s="6">
        <v>6990</v>
      </c>
      <c r="AS10" s="6">
        <v>6</v>
      </c>
      <c r="AT10" s="7" t="str">
        <v>Ben Naish</v>
      </c>
    </row>
    <row r="11" spans="1:47">
      <c r="A11" s="28" t="s">
        <v>129</v>
      </c>
      <c r="B11" s="27"/>
      <c r="C11" s="29">
        <v>47</v>
      </c>
      <c r="D11" s="7">
        <f t="shared" si="0"/>
        <v>19</v>
      </c>
      <c r="F11" s="105" t="s">
        <v>6</v>
      </c>
      <c r="G11" s="7" t="str">
        <f t="shared" si="1"/>
        <v/>
      </c>
      <c r="I11" s="30" t="s">
        <v>6</v>
      </c>
      <c r="J11" s="7" t="str">
        <f t="shared" si="2"/>
        <v/>
      </c>
      <c r="L11" s="30">
        <v>49</v>
      </c>
      <c r="M11" s="7">
        <f t="shared" si="3"/>
        <v>17</v>
      </c>
      <c r="O11" s="30">
        <v>42</v>
      </c>
      <c r="P11" s="7">
        <f t="shared" si="4"/>
        <v>19</v>
      </c>
      <c r="Q11" s="8"/>
      <c r="R11" s="35" t="s">
        <v>6</v>
      </c>
      <c r="S11" s="7" t="str">
        <f t="shared" si="5"/>
        <v/>
      </c>
      <c r="T11" s="8"/>
      <c r="U11" s="30">
        <v>41</v>
      </c>
      <c r="V11" s="7">
        <f t="shared" si="6"/>
        <v>20</v>
      </c>
      <c r="W11" s="8"/>
      <c r="X11" s="30">
        <v>39</v>
      </c>
      <c r="Y11" s="7">
        <f t="shared" si="7"/>
        <v>20</v>
      </c>
      <c r="Z11" s="8"/>
      <c r="AA11" s="7">
        <v>19</v>
      </c>
      <c r="AB11" s="7">
        <v>0</v>
      </c>
      <c r="AC11" s="7">
        <v>0</v>
      </c>
      <c r="AD11" s="7">
        <v>17</v>
      </c>
      <c r="AE11" s="7">
        <v>19</v>
      </c>
      <c r="AF11" s="7">
        <v>0</v>
      </c>
      <c r="AG11" s="7">
        <v>20</v>
      </c>
      <c r="AH11" s="7">
        <v>20</v>
      </c>
      <c r="AI11" s="7"/>
      <c r="AJ11" s="37">
        <f t="shared" si="8"/>
        <v>78</v>
      </c>
      <c r="AK11" s="6">
        <v>2</v>
      </c>
      <c r="AL11" s="6">
        <f t="shared" si="9"/>
        <v>95</v>
      </c>
      <c r="AM11" s="6">
        <v>2</v>
      </c>
      <c r="AN11" s="6">
        <f t="shared" si="10"/>
        <v>95</v>
      </c>
      <c r="AO11" s="6">
        <v>5</v>
      </c>
      <c r="AQ11" s="6">
        <v>2250</v>
      </c>
      <c r="AS11" s="6">
        <v>2</v>
      </c>
      <c r="AT11" s="7" t="str">
        <v>Harry Winter</v>
      </c>
    </row>
    <row r="12" spans="1:47">
      <c r="A12" s="28" t="s">
        <v>132</v>
      </c>
      <c r="B12" s="27"/>
      <c r="C12" s="29">
        <v>50</v>
      </c>
      <c r="D12" s="7">
        <f t="shared" si="0"/>
        <v>18</v>
      </c>
      <c r="F12" s="30">
        <v>52</v>
      </c>
      <c r="G12" s="7">
        <f t="shared" si="1"/>
        <v>14</v>
      </c>
      <c r="I12" s="30" t="s">
        <v>6</v>
      </c>
      <c r="J12" s="7" t="str">
        <f t="shared" si="2"/>
        <v/>
      </c>
      <c r="L12" s="30" t="s">
        <v>6</v>
      </c>
      <c r="M12" s="7" t="str">
        <f t="shared" si="3"/>
        <v/>
      </c>
      <c r="O12" s="30" t="s">
        <v>6</v>
      </c>
      <c r="P12" s="7" t="str">
        <f t="shared" si="4"/>
        <v/>
      </c>
      <c r="Q12" s="8"/>
      <c r="R12" s="35" t="s">
        <v>6</v>
      </c>
      <c r="S12" s="7" t="str">
        <f t="shared" si="5"/>
        <v/>
      </c>
      <c r="T12" s="8"/>
      <c r="U12" s="35" t="s">
        <v>6</v>
      </c>
      <c r="V12" s="7" t="str">
        <f t="shared" si="6"/>
        <v/>
      </c>
      <c r="W12" s="8"/>
      <c r="X12" s="35" t="s">
        <v>6</v>
      </c>
      <c r="Y12" s="7" t="str">
        <f t="shared" si="7"/>
        <v/>
      </c>
      <c r="Z12" s="8"/>
      <c r="AA12" s="7">
        <v>18</v>
      </c>
      <c r="AB12" s="7">
        <v>14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7">
        <f t="shared" si="8"/>
        <v>32</v>
      </c>
      <c r="AK12" s="6">
        <v>12</v>
      </c>
      <c r="AL12" s="6">
        <f t="shared" si="9"/>
        <v>32</v>
      </c>
      <c r="AM12" s="6">
        <v>12</v>
      </c>
      <c r="AN12" s="6">
        <f t="shared" si="10"/>
        <v>32</v>
      </c>
      <c r="AO12" s="6">
        <v>12</v>
      </c>
      <c r="AQ12" s="6">
        <v>13320</v>
      </c>
      <c r="AS12" s="6">
        <v>12</v>
      </c>
      <c r="AT12" s="7" t="str">
        <v>George Wood</v>
      </c>
    </row>
    <row r="13" spans="1:47" ht="12" customHeight="1">
      <c r="A13" s="32" t="s">
        <v>76</v>
      </c>
      <c r="B13" s="27"/>
      <c r="C13" s="29" t="s">
        <v>162</v>
      </c>
      <c r="D13" s="7" t="str">
        <f t="shared" si="0"/>
        <v/>
      </c>
      <c r="F13" s="35" t="s">
        <v>6</v>
      </c>
      <c r="G13" s="7" t="str">
        <f t="shared" si="1"/>
        <v/>
      </c>
      <c r="I13" s="30">
        <v>56</v>
      </c>
      <c r="J13" s="7">
        <f t="shared" si="2"/>
        <v>13</v>
      </c>
      <c r="L13" s="30">
        <v>50</v>
      </c>
      <c r="M13" s="7">
        <f t="shared" si="3"/>
        <v>16</v>
      </c>
      <c r="O13" s="30" t="s">
        <v>6</v>
      </c>
      <c r="P13" s="7" t="str">
        <f t="shared" si="4"/>
        <v/>
      </c>
      <c r="Q13" s="8"/>
      <c r="R13" s="30">
        <v>50</v>
      </c>
      <c r="S13" s="7">
        <f t="shared" si="5"/>
        <v>17</v>
      </c>
      <c r="T13" s="8"/>
      <c r="U13" s="30">
        <v>42</v>
      </c>
      <c r="V13" s="7">
        <f t="shared" si="6"/>
        <v>19</v>
      </c>
      <c r="W13" s="8"/>
      <c r="X13" s="30">
        <v>50</v>
      </c>
      <c r="Y13" s="7">
        <f t="shared" si="7"/>
        <v>14</v>
      </c>
      <c r="Z13" s="8"/>
      <c r="AA13" s="7">
        <v>0</v>
      </c>
      <c r="AB13" s="7">
        <v>0</v>
      </c>
      <c r="AC13" s="7">
        <v>13</v>
      </c>
      <c r="AD13" s="7">
        <v>16</v>
      </c>
      <c r="AE13" s="7">
        <v>0</v>
      </c>
      <c r="AF13" s="7">
        <v>17</v>
      </c>
      <c r="AG13" s="7">
        <v>19</v>
      </c>
      <c r="AH13" s="7">
        <v>14</v>
      </c>
      <c r="AI13" s="7"/>
      <c r="AJ13" s="37">
        <f t="shared" si="8"/>
        <v>66</v>
      </c>
      <c r="AK13" s="6">
        <v>7</v>
      </c>
      <c r="AL13" s="6">
        <f t="shared" si="9"/>
        <v>79</v>
      </c>
      <c r="AM13" s="6">
        <v>6</v>
      </c>
      <c r="AN13" s="6">
        <f t="shared" si="10"/>
        <v>79</v>
      </c>
      <c r="AO13" s="6">
        <v>8</v>
      </c>
      <c r="AQ13" s="6">
        <v>7680</v>
      </c>
      <c r="AS13" s="6">
        <v>8</v>
      </c>
      <c r="AT13" s="7" t="str">
        <v>Jon Gudmusson</v>
      </c>
    </row>
    <row r="14" spans="1:47">
      <c r="A14" s="32" t="s">
        <v>84</v>
      </c>
      <c r="B14" s="27"/>
      <c r="C14" s="29">
        <v>44</v>
      </c>
      <c r="D14" s="7">
        <f t="shared" si="0"/>
        <v>20</v>
      </c>
      <c r="F14" s="35" t="s">
        <v>6</v>
      </c>
      <c r="G14" s="7" t="str">
        <f t="shared" si="1"/>
        <v/>
      </c>
      <c r="I14" s="30">
        <v>46</v>
      </c>
      <c r="J14" s="7">
        <f t="shared" si="2"/>
        <v>19</v>
      </c>
      <c r="L14" s="30">
        <v>54</v>
      </c>
      <c r="M14" s="7">
        <f t="shared" si="3"/>
        <v>13</v>
      </c>
      <c r="O14" s="30">
        <v>45</v>
      </c>
      <c r="P14" s="7">
        <f t="shared" si="4"/>
        <v>18</v>
      </c>
      <c r="Q14" s="8"/>
      <c r="R14" s="30">
        <v>47</v>
      </c>
      <c r="S14" s="7">
        <f t="shared" si="5"/>
        <v>18</v>
      </c>
      <c r="T14" s="8"/>
      <c r="U14" s="30">
        <v>43</v>
      </c>
      <c r="V14" s="7">
        <f t="shared" si="6"/>
        <v>18</v>
      </c>
      <c r="W14" s="8"/>
      <c r="X14" s="30">
        <v>46</v>
      </c>
      <c r="Y14" s="7">
        <f t="shared" si="7"/>
        <v>19</v>
      </c>
      <c r="Z14" s="8"/>
      <c r="AA14" s="7">
        <v>20</v>
      </c>
      <c r="AB14" s="7">
        <v>0</v>
      </c>
      <c r="AC14" s="7">
        <v>19</v>
      </c>
      <c r="AD14" s="7">
        <v>13</v>
      </c>
      <c r="AE14" s="7">
        <v>18</v>
      </c>
      <c r="AF14" s="7">
        <v>18</v>
      </c>
      <c r="AG14" s="7">
        <v>18</v>
      </c>
      <c r="AH14" s="7">
        <v>19</v>
      </c>
      <c r="AI14" s="7"/>
      <c r="AJ14" s="37">
        <f t="shared" si="8"/>
        <v>76</v>
      </c>
      <c r="AK14" s="6">
        <v>3</v>
      </c>
      <c r="AL14" s="6">
        <f t="shared" si="9"/>
        <v>94</v>
      </c>
      <c r="AM14" s="6">
        <v>3</v>
      </c>
      <c r="AN14" s="6">
        <f t="shared" si="10"/>
        <v>112</v>
      </c>
      <c r="AO14" s="6">
        <v>2</v>
      </c>
      <c r="AQ14" s="6">
        <v>3320</v>
      </c>
      <c r="AS14" s="6">
        <v>3</v>
      </c>
      <c r="AT14" s="7" t="str">
        <v>Joshua Hart</v>
      </c>
    </row>
    <row r="15" spans="1:47">
      <c r="A15" s="33" t="s">
        <v>89</v>
      </c>
      <c r="B15" s="27"/>
      <c r="C15" s="29">
        <v>61</v>
      </c>
      <c r="D15" s="7">
        <f t="shared" si="0"/>
        <v>11</v>
      </c>
      <c r="F15" s="31">
        <v>47</v>
      </c>
      <c r="G15" s="7">
        <f t="shared" si="1"/>
        <v>18</v>
      </c>
      <c r="I15" s="30">
        <v>52</v>
      </c>
      <c r="J15" s="7">
        <f t="shared" si="2"/>
        <v>15</v>
      </c>
      <c r="L15" s="30">
        <v>46</v>
      </c>
      <c r="M15" s="7">
        <f t="shared" si="3"/>
        <v>18</v>
      </c>
      <c r="O15" s="30">
        <v>64</v>
      </c>
      <c r="P15" s="7">
        <f t="shared" si="4"/>
        <v>13</v>
      </c>
      <c r="Q15" s="8"/>
      <c r="R15" s="35" t="s">
        <v>6</v>
      </c>
      <c r="S15" s="7" t="str">
        <f t="shared" si="5"/>
        <v/>
      </c>
      <c r="T15" s="8"/>
      <c r="U15" s="30">
        <v>59</v>
      </c>
      <c r="V15" s="7">
        <f t="shared" si="6"/>
        <v>15</v>
      </c>
      <c r="W15" s="8"/>
      <c r="X15" s="30">
        <v>57</v>
      </c>
      <c r="Y15" s="7">
        <f t="shared" si="7"/>
        <v>13</v>
      </c>
      <c r="Z15" s="8"/>
      <c r="AA15" s="7">
        <v>11</v>
      </c>
      <c r="AB15" s="7">
        <v>18</v>
      </c>
      <c r="AC15" s="7">
        <v>15</v>
      </c>
      <c r="AD15" s="7">
        <v>18</v>
      </c>
      <c r="AE15" s="7">
        <v>13</v>
      </c>
      <c r="AF15" s="7">
        <v>0</v>
      </c>
      <c r="AG15" s="7">
        <v>15</v>
      </c>
      <c r="AH15" s="7">
        <v>13</v>
      </c>
      <c r="AI15" s="7"/>
      <c r="AJ15" s="37">
        <f t="shared" si="8"/>
        <v>66</v>
      </c>
      <c r="AK15" s="6">
        <v>7</v>
      </c>
      <c r="AL15" s="6">
        <f t="shared" si="9"/>
        <v>79</v>
      </c>
      <c r="AM15" s="6">
        <v>6</v>
      </c>
      <c r="AN15" s="6">
        <f t="shared" si="10"/>
        <v>92</v>
      </c>
      <c r="AO15" s="6">
        <v>6</v>
      </c>
      <c r="AQ15" s="6">
        <v>7660</v>
      </c>
      <c r="AS15" s="6">
        <v>7</v>
      </c>
      <c r="AT15" s="7" t="str">
        <v>Zak Lawrence</v>
      </c>
    </row>
    <row r="16" spans="1:47">
      <c r="A16" s="32" t="s">
        <v>103</v>
      </c>
      <c r="B16" s="27"/>
      <c r="C16" s="29">
        <v>55</v>
      </c>
      <c r="D16" s="7">
        <f t="shared" si="0"/>
        <v>16</v>
      </c>
      <c r="F16" s="30">
        <v>48</v>
      </c>
      <c r="G16" s="7">
        <f t="shared" si="1"/>
        <v>16</v>
      </c>
      <c r="I16" s="30">
        <v>70</v>
      </c>
      <c r="J16" s="7">
        <f t="shared" si="2"/>
        <v>12</v>
      </c>
      <c r="L16" s="30">
        <v>57</v>
      </c>
      <c r="M16" s="7">
        <f t="shared" si="3"/>
        <v>12</v>
      </c>
      <c r="O16" s="30">
        <v>70</v>
      </c>
      <c r="P16" s="7">
        <f t="shared" si="4"/>
        <v>12</v>
      </c>
      <c r="Q16" s="8"/>
      <c r="R16" s="35" t="s">
        <v>6</v>
      </c>
      <c r="S16" s="7" t="str">
        <f t="shared" si="5"/>
        <v/>
      </c>
      <c r="T16" s="8"/>
      <c r="U16" s="35" t="s">
        <v>6</v>
      </c>
      <c r="V16" s="7" t="str">
        <f t="shared" si="6"/>
        <v/>
      </c>
      <c r="W16" s="8"/>
      <c r="X16" s="35" t="s">
        <v>6</v>
      </c>
      <c r="Y16" s="7" t="str">
        <f t="shared" si="7"/>
        <v/>
      </c>
      <c r="Z16" s="8"/>
      <c r="AA16" s="7">
        <v>16</v>
      </c>
      <c r="AB16" s="7">
        <v>16</v>
      </c>
      <c r="AC16" s="7">
        <v>12</v>
      </c>
      <c r="AD16" s="7">
        <v>12</v>
      </c>
      <c r="AE16" s="7">
        <v>12</v>
      </c>
      <c r="AF16" s="7">
        <v>0</v>
      </c>
      <c r="AG16" s="7">
        <v>0</v>
      </c>
      <c r="AH16" s="7">
        <v>0</v>
      </c>
      <c r="AI16" s="7"/>
      <c r="AJ16" s="37">
        <f t="shared" si="8"/>
        <v>56</v>
      </c>
      <c r="AK16" s="6">
        <v>11</v>
      </c>
      <c r="AL16" s="6">
        <f t="shared" si="9"/>
        <v>68</v>
      </c>
      <c r="AM16" s="6">
        <v>10</v>
      </c>
      <c r="AN16" s="6">
        <f t="shared" si="10"/>
        <v>68</v>
      </c>
      <c r="AO16" s="6">
        <v>10</v>
      </c>
      <c r="AQ16" s="6">
        <v>12100</v>
      </c>
      <c r="AS16" s="6">
        <v>11</v>
      </c>
      <c r="AT16" s="7" t="str">
        <v>Liam Neate</v>
      </c>
    </row>
    <row r="17" spans="1:46">
      <c r="A17" s="32" t="s">
        <v>106</v>
      </c>
      <c r="C17" s="29">
        <v>60</v>
      </c>
      <c r="D17" s="7">
        <f t="shared" si="0"/>
        <v>12</v>
      </c>
      <c r="F17" s="31">
        <v>50</v>
      </c>
      <c r="G17" s="7">
        <f t="shared" si="1"/>
        <v>15</v>
      </c>
      <c r="I17" s="30">
        <v>48</v>
      </c>
      <c r="J17" s="7">
        <f t="shared" si="2"/>
        <v>18</v>
      </c>
      <c r="L17" s="30">
        <v>41</v>
      </c>
      <c r="M17" s="7">
        <f t="shared" si="3"/>
        <v>20</v>
      </c>
      <c r="O17" s="30">
        <v>53</v>
      </c>
      <c r="P17" s="7">
        <f t="shared" si="4"/>
        <v>15</v>
      </c>
      <c r="Q17" s="8"/>
      <c r="R17" s="30">
        <v>41</v>
      </c>
      <c r="S17" s="7">
        <f t="shared" si="5"/>
        <v>20</v>
      </c>
      <c r="T17" s="8"/>
      <c r="U17" s="30">
        <v>45</v>
      </c>
      <c r="V17" s="7">
        <f t="shared" si="6"/>
        <v>17</v>
      </c>
      <c r="W17" s="8"/>
      <c r="X17" s="30">
        <v>49</v>
      </c>
      <c r="Y17" s="7">
        <f t="shared" si="7"/>
        <v>15</v>
      </c>
      <c r="Z17" s="8"/>
      <c r="AA17" s="7">
        <v>12</v>
      </c>
      <c r="AB17" s="7">
        <v>15</v>
      </c>
      <c r="AC17" s="7">
        <v>18</v>
      </c>
      <c r="AD17" s="7">
        <v>20</v>
      </c>
      <c r="AE17" s="7">
        <v>15</v>
      </c>
      <c r="AF17" s="7">
        <v>20</v>
      </c>
      <c r="AG17" s="7">
        <v>17</v>
      </c>
      <c r="AH17" s="7">
        <v>15</v>
      </c>
      <c r="AI17" s="7"/>
      <c r="AJ17" s="37">
        <f t="shared" si="8"/>
        <v>75</v>
      </c>
      <c r="AK17" s="6">
        <v>4</v>
      </c>
      <c r="AL17" s="6">
        <f t="shared" si="9"/>
        <v>90</v>
      </c>
      <c r="AM17" s="6">
        <v>4</v>
      </c>
      <c r="AN17" s="6">
        <f t="shared" si="10"/>
        <v>105</v>
      </c>
      <c r="AO17" s="6">
        <v>3</v>
      </c>
      <c r="AQ17" s="6">
        <v>4430</v>
      </c>
      <c r="AS17" s="6">
        <v>4</v>
      </c>
      <c r="AT17" s="7" t="str">
        <v>Arron Parry</v>
      </c>
    </row>
    <row r="18" spans="1:46">
      <c r="A18" s="28" t="s">
        <v>36</v>
      </c>
      <c r="B18" s="27"/>
      <c r="C18" s="29"/>
      <c r="D18" s="7" t="str">
        <f t="shared" si="0"/>
        <v/>
      </c>
      <c r="F18" s="31"/>
      <c r="G18" s="7" t="str">
        <f t="shared" si="1"/>
        <v/>
      </c>
      <c r="I18" s="31"/>
      <c r="J18" s="7" t="str">
        <f t="shared" si="2"/>
        <v/>
      </c>
      <c r="L18" s="31"/>
      <c r="M18" s="7" t="str">
        <f t="shared" si="3"/>
        <v/>
      </c>
      <c r="O18" s="30"/>
      <c r="P18" s="7" t="str">
        <f t="shared" si="4"/>
        <v/>
      </c>
      <c r="Q18" s="8"/>
      <c r="R18" s="31"/>
      <c r="S18" s="7" t="str">
        <f t="shared" si="5"/>
        <v/>
      </c>
      <c r="T18" s="8"/>
      <c r="U18" s="30"/>
      <c r="V18" s="7" t="str">
        <f t="shared" si="6"/>
        <v/>
      </c>
      <c r="W18" s="8"/>
      <c r="X18" s="30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7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>.</v>
      </c>
    </row>
    <row r="19" spans="1:46">
      <c r="A19" s="28" t="s">
        <v>36</v>
      </c>
      <c r="B19" s="27"/>
      <c r="C19" s="29"/>
      <c r="D19" s="7" t="str">
        <f t="shared" si="0"/>
        <v/>
      </c>
      <c r="F19" s="31"/>
      <c r="G19" s="7" t="str">
        <f t="shared" si="1"/>
        <v/>
      </c>
      <c r="I19" s="30"/>
      <c r="J19" s="7" t="str">
        <f t="shared" si="2"/>
        <v/>
      </c>
      <c r="L19" s="30"/>
      <c r="M19" s="7" t="str">
        <f t="shared" si="3"/>
        <v/>
      </c>
      <c r="O19" s="30"/>
      <c r="P19" s="7" t="str">
        <f t="shared" si="4"/>
        <v/>
      </c>
      <c r="Q19" s="8"/>
      <c r="R19" s="30"/>
      <c r="S19" s="7" t="str">
        <f t="shared" si="5"/>
        <v/>
      </c>
      <c r="T19" s="8"/>
      <c r="U19" s="30"/>
      <c r="V19" s="7" t="str">
        <f t="shared" si="6"/>
        <v/>
      </c>
      <c r="W19" s="8"/>
      <c r="X19" s="30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7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>.</v>
      </c>
    </row>
    <row r="20" spans="1:46">
      <c r="A20" s="28" t="s">
        <v>36</v>
      </c>
      <c r="B20" s="27"/>
      <c r="C20" s="29"/>
      <c r="D20" s="7" t="str">
        <f t="shared" si="0"/>
        <v/>
      </c>
      <c r="F20" s="30"/>
      <c r="G20" s="7" t="str">
        <f t="shared" si="1"/>
        <v/>
      </c>
      <c r="I20" s="30"/>
      <c r="J20" s="7" t="str">
        <f t="shared" si="2"/>
        <v/>
      </c>
      <c r="L20" s="30"/>
      <c r="M20" s="7" t="str">
        <f t="shared" si="3"/>
        <v/>
      </c>
      <c r="O20" s="30"/>
      <c r="P20" s="7" t="str">
        <f t="shared" si="4"/>
        <v/>
      </c>
      <c r="Q20" s="8"/>
      <c r="R20" s="31"/>
      <c r="S20" s="7" t="str">
        <f t="shared" si="5"/>
        <v/>
      </c>
      <c r="T20" s="8"/>
      <c r="U20" s="30"/>
      <c r="V20" s="7" t="str">
        <f t="shared" si="6"/>
        <v/>
      </c>
      <c r="W20" s="8"/>
      <c r="X20" s="30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7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>.</v>
      </c>
    </row>
    <row r="21" spans="1:46">
      <c r="A21" s="28" t="s">
        <v>36</v>
      </c>
      <c r="B21" s="27"/>
      <c r="C21" s="30"/>
      <c r="D21" s="7" t="str">
        <f t="shared" si="0"/>
        <v/>
      </c>
      <c r="F21" s="30"/>
      <c r="G21" s="7" t="str">
        <f t="shared" si="1"/>
        <v/>
      </c>
      <c r="I21" s="30"/>
      <c r="J21" s="7" t="str">
        <f t="shared" si="2"/>
        <v/>
      </c>
      <c r="L21" s="30"/>
      <c r="M21" s="7" t="str">
        <f t="shared" si="3"/>
        <v/>
      </c>
      <c r="O21" s="30"/>
      <c r="P21" s="7" t="str">
        <f t="shared" si="4"/>
        <v/>
      </c>
      <c r="Q21" s="8"/>
      <c r="R21" s="30"/>
      <c r="S21" s="7" t="str">
        <f t="shared" si="5"/>
        <v/>
      </c>
      <c r="T21" s="8"/>
      <c r="U21" s="30"/>
      <c r="V21" s="7" t="str">
        <f t="shared" si="6"/>
        <v/>
      </c>
      <c r="W21" s="8"/>
      <c r="X21" s="30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7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>.</v>
      </c>
    </row>
    <row r="22" spans="1:46">
      <c r="A22" s="34"/>
      <c r="C22" s="30"/>
      <c r="D22" s="7" t="str">
        <f t="shared" si="0"/>
        <v/>
      </c>
      <c r="F22" s="30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0"/>
      <c r="P22" s="7" t="str">
        <f t="shared" si="4"/>
        <v/>
      </c>
      <c r="Q22" s="8"/>
      <c r="R22" s="30"/>
      <c r="S22" s="7" t="str">
        <f t="shared" si="5"/>
        <v/>
      </c>
      <c r="T22" s="8"/>
      <c r="U22" s="30"/>
      <c r="V22" s="7" t="str">
        <f t="shared" si="6"/>
        <v/>
      </c>
      <c r="W22" s="8"/>
      <c r="X22" s="30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7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>
      <c r="A23" s="34"/>
      <c r="C23" s="30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0"/>
      <c r="P23" s="7" t="str">
        <f t="shared" si="4"/>
        <v/>
      </c>
      <c r="R23" s="30"/>
      <c r="S23" s="7" t="str">
        <f t="shared" si="5"/>
        <v/>
      </c>
      <c r="U23" s="30"/>
      <c r="V23" s="7" t="str">
        <f t="shared" si="6"/>
        <v/>
      </c>
      <c r="X23" s="30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4"/>
      <c r="C24" s="30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0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34"/>
      <c r="C25" s="30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8"/>
      <c r="C26" s="30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0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4"/>
      <c r="C27" s="30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0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8"/>
      <c r="C28" s="30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0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30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0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53" priority="1" stopIfTrue="1" operator="equal">
      <formula>18</formula>
    </cfRule>
    <cfRule type="cellIs" dxfId="52" priority="2" stopIfTrue="1" operator="equal">
      <formula>19</formula>
    </cfRule>
    <cfRule type="cellIs" dxfId="51" priority="3" stopIfTrue="1" operator="equal">
      <formula>20</formula>
    </cfRule>
  </conditionalFormatting>
  <conditionalFormatting sqref="G4">
    <cfRule type="cellIs" dxfId="50" priority="4" stopIfTrue="1" operator="equal">
      <formula>18</formula>
    </cfRule>
    <cfRule type="cellIs" dxfId="49" priority="5" stopIfTrue="1" operator="equal">
      <formula>19</formula>
    </cfRule>
    <cfRule type="cellIs" dxfId="48" priority="6" stopIfTrue="1" operator="equal">
      <formula>20</formula>
    </cfRule>
  </conditionalFormatting>
  <conditionalFormatting sqref="J4">
    <cfRule type="cellIs" dxfId="47" priority="7" stopIfTrue="1" operator="equal">
      <formula>18</formula>
    </cfRule>
    <cfRule type="cellIs" dxfId="46" priority="8" stopIfTrue="1" operator="equal">
      <formula>19</formula>
    </cfRule>
    <cfRule type="cellIs" dxfId="45" priority="9" stopIfTrue="1" operator="equal">
      <formula>20</formula>
    </cfRule>
  </conditionalFormatting>
  <conditionalFormatting sqref="M4">
    <cfRule type="cellIs" dxfId="44" priority="10" stopIfTrue="1" operator="equal">
      <formula>18</formula>
    </cfRule>
    <cfRule type="cellIs" dxfId="43" priority="11" stopIfTrue="1" operator="equal">
      <formula>19</formula>
    </cfRule>
    <cfRule type="cellIs" dxfId="42" priority="12" stopIfTrue="1" operator="equal">
      <formula>20</formula>
    </cfRule>
  </conditionalFormatting>
  <conditionalFormatting sqref="P4">
    <cfRule type="cellIs" dxfId="41" priority="13" stopIfTrue="1" operator="equal">
      <formula>18</formula>
    </cfRule>
    <cfRule type="cellIs" dxfId="40" priority="14" stopIfTrue="1" operator="equal">
      <formula>19</formula>
    </cfRule>
    <cfRule type="cellIs" dxfId="39" priority="15" stopIfTrue="1" operator="equal">
      <formula>20</formula>
    </cfRule>
  </conditionalFormatting>
  <conditionalFormatting sqref="S4">
    <cfRule type="cellIs" dxfId="38" priority="16" stopIfTrue="1" operator="equal">
      <formula>18</formula>
    </cfRule>
    <cfRule type="cellIs" dxfId="37" priority="17" stopIfTrue="1" operator="equal">
      <formula>19</formula>
    </cfRule>
    <cfRule type="cellIs" dxfId="36" priority="18" stopIfTrue="1" operator="equal">
      <formula>20</formula>
    </cfRule>
  </conditionalFormatting>
  <conditionalFormatting sqref="V4">
    <cfRule type="cellIs" dxfId="35" priority="19" stopIfTrue="1" operator="equal">
      <formula>18</formula>
    </cfRule>
    <cfRule type="cellIs" dxfId="34" priority="20" stopIfTrue="1" operator="equal">
      <formula>19</formula>
    </cfRule>
    <cfRule type="cellIs" dxfId="33" priority="21" stopIfTrue="1" operator="equal">
      <formula>20</formula>
    </cfRule>
  </conditionalFormatting>
  <conditionalFormatting sqref="E3 H3 K3 N3 Q3 T3 W3">
    <cfRule type="cellIs" dxfId="32" priority="22" stopIfTrue="1" operator="equal">
      <formula>18</formula>
    </cfRule>
    <cfRule type="cellIs" dxfId="31" priority="23" stopIfTrue="1" operator="equal">
      <formula>19</formula>
    </cfRule>
    <cfRule type="cellIs" dxfId="30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:AU51"/>
  <sheetViews>
    <sheetView topLeftCell="O3" workbookViewId="0">
      <selection activeCell="X6" sqref="X6"/>
    </sheetView>
  </sheetViews>
  <sheetFormatPr defaultColWidth="11.42578125" defaultRowHeight="12.75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>
      <c r="A1" s="12" t="str">
        <f ca="1">MID(CELL("filename",A1),FIND("]",CELL("filename",A1))+1,30)</f>
        <v>Boys 13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>
      <c r="A3" s="17"/>
      <c r="B3" s="18"/>
      <c r="C3" s="115" t="str">
        <f ca="1">Leaderboards!D27</f>
        <v>Stur Marshall</v>
      </c>
      <c r="D3" s="116"/>
      <c r="E3" s="20"/>
      <c r="F3" s="115" t="str">
        <f ca="1">Leaderboards!D28</f>
        <v>Play Golf ChCh</v>
      </c>
      <c r="G3" s="116"/>
      <c r="H3" s="20"/>
      <c r="I3" s="115" t="str">
        <f ca="1">Leaderboards!D29</f>
        <v>Wessex</v>
      </c>
      <c r="J3" s="116"/>
      <c r="K3" s="20"/>
      <c r="L3" s="115" t="str">
        <f ca="1">Leaderboards!D30</f>
        <v>Crane Valley</v>
      </c>
      <c r="M3" s="116"/>
      <c r="N3" s="20"/>
      <c r="O3" s="115" t="str">
        <f ca="1">Leaderboards!D31</f>
        <v>Ferndown Forest</v>
      </c>
      <c r="P3" s="116"/>
      <c r="Q3" s="20"/>
      <c r="R3" s="115" t="str">
        <f ca="1">Leaderboards!D32</f>
        <v>Canford Magna</v>
      </c>
      <c r="S3" s="116"/>
      <c r="T3" s="20"/>
      <c r="U3" s="115" t="str">
        <f ca="1">Leaderboards!D33</f>
        <v>Canford School</v>
      </c>
      <c r="V3" s="116"/>
      <c r="W3" s="20"/>
      <c r="X3" s="115" t="str">
        <f ca="1">Leaderboards!D34</f>
        <v>Stur Marshall</v>
      </c>
      <c r="Y3" s="116"/>
      <c r="Z3" s="20"/>
      <c r="AA3" s="36">
        <v>1</v>
      </c>
      <c r="AB3" s="36">
        <v>2</v>
      </c>
      <c r="AC3" s="36">
        <v>3</v>
      </c>
      <c r="AD3" s="36">
        <v>4</v>
      </c>
      <c r="AE3" s="36">
        <v>5</v>
      </c>
      <c r="AF3" s="36">
        <v>6</v>
      </c>
      <c r="AG3" s="36">
        <v>7</v>
      </c>
      <c r="AH3" s="36">
        <v>8</v>
      </c>
      <c r="AI3" s="36"/>
      <c r="AJ3" s="19" t="s">
        <v>17</v>
      </c>
      <c r="AK3" s="19" t="s">
        <v>18</v>
      </c>
      <c r="AL3" s="19" t="s">
        <v>19</v>
      </c>
      <c r="AM3" s="19" t="s">
        <v>18</v>
      </c>
      <c r="AN3" s="19" t="s">
        <v>20</v>
      </c>
      <c r="AO3" s="19" t="s">
        <v>18</v>
      </c>
      <c r="AP3" s="19"/>
      <c r="AQ3" s="19" t="s">
        <v>21</v>
      </c>
      <c r="AR3" s="19"/>
      <c r="AS3" s="19" t="s">
        <v>22</v>
      </c>
      <c r="AT3" s="36"/>
      <c r="AU3" s="19"/>
    </row>
    <row r="4" spans="1:47" ht="14.25">
      <c r="A4" s="21"/>
      <c r="B4" s="22"/>
      <c r="C4" s="23" t="s">
        <v>25</v>
      </c>
      <c r="D4" s="24" t="s">
        <v>24</v>
      </c>
      <c r="E4" s="25"/>
      <c r="F4" s="23" t="str">
        <f>C4</f>
        <v>Gross</v>
      </c>
      <c r="G4" s="24" t="s">
        <v>24</v>
      </c>
      <c r="H4" s="25"/>
      <c r="I4" s="23" t="str">
        <f>C4</f>
        <v>Gross</v>
      </c>
      <c r="J4" s="24" t="s">
        <v>24</v>
      </c>
      <c r="K4" s="25"/>
      <c r="L4" s="23" t="s">
        <v>28</v>
      </c>
      <c r="M4" s="24" t="s">
        <v>24</v>
      </c>
      <c r="N4" s="25"/>
      <c r="O4" s="23" t="s">
        <v>28</v>
      </c>
      <c r="P4" s="24" t="s">
        <v>24</v>
      </c>
      <c r="Q4" s="25"/>
      <c r="R4" s="23" t="s">
        <v>28</v>
      </c>
      <c r="S4" s="24" t="s">
        <v>24</v>
      </c>
      <c r="T4" s="25"/>
      <c r="U4" s="23" t="s">
        <v>28</v>
      </c>
      <c r="V4" s="24" t="s">
        <v>24</v>
      </c>
      <c r="W4" s="25"/>
      <c r="X4" s="23" t="s">
        <v>28</v>
      </c>
      <c r="Y4" s="24" t="s">
        <v>24</v>
      </c>
      <c r="Z4" s="25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T4" s="24"/>
    </row>
    <row r="5" spans="1:47">
      <c r="A5" s="26"/>
      <c r="B5" s="27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>
      <c r="A6" s="32" t="s">
        <v>27</v>
      </c>
      <c r="B6" s="27"/>
      <c r="C6" s="29" t="s">
        <v>162</v>
      </c>
      <c r="D6" s="7" t="str">
        <f>IF(AND(ISNUMBER(C6),C6&gt;0),MAX(1,IF(ISNUMBER(C6),21-RANK(C6,C$6:C$51,TRUE),0)),"")</f>
        <v/>
      </c>
      <c r="F6" s="30">
        <v>40</v>
      </c>
      <c r="G6" s="7">
        <f>IF(AND(ISNUMBER(F6),F6&gt;0),MAX(1,IF(ISNUMBER(F6),21-RANK(F6,F$6:F$51,TRUE),0)),"")</f>
        <v>16</v>
      </c>
      <c r="I6" s="30">
        <v>47</v>
      </c>
      <c r="J6" s="7">
        <f>IF(AND(ISNUMBER(I6),I6&gt;0),MAX(1,IF(ISNUMBER(I6),21-RANK(I6,I$6:I$51,TRUE),0)),"")</f>
        <v>14</v>
      </c>
      <c r="L6" s="30">
        <v>41</v>
      </c>
      <c r="M6" s="7">
        <f>IF(AND(ISNUMBER(L6),L6&gt;0),MAX(1,IF(ISNUMBER(L6),21-RANK(L6,L$6:L$51,TRUE),0)),"")</f>
        <v>20</v>
      </c>
      <c r="O6" s="30">
        <v>49</v>
      </c>
      <c r="P6" s="7">
        <f>IF(AND(ISNUMBER(O6),O6&gt;0),MAX(1,IF(ISNUMBER(O6),21-RANK(O6,O$6:O$51,TRUE),0)),"")</f>
        <v>17</v>
      </c>
      <c r="Q6" s="8"/>
      <c r="R6" s="30">
        <v>44</v>
      </c>
      <c r="S6" s="7">
        <f>IF(AND(ISNUMBER(R6),R6&gt;0),MAX(1,IF(ISNUMBER(R6),21-RANK(R6,R$6:R$51,TRUE),0)),"")</f>
        <v>14</v>
      </c>
      <c r="T6" s="8"/>
      <c r="U6" s="30">
        <v>35</v>
      </c>
      <c r="V6" s="7">
        <f>IF(AND(ISNUMBER(U6),U6&gt;0),MAX(1,IF(ISNUMBER(U6),21-RANK(U6,U$6:U$51,TRUE),0)),"")</f>
        <v>19</v>
      </c>
      <c r="W6" s="8"/>
      <c r="X6" s="30">
        <v>42</v>
      </c>
      <c r="Y6" s="7">
        <f>IF(AND(ISNUMBER(X6),X6&gt;0),MAX(1,IF(ISNUMBER(X6),21-RANK(X6,X$6:X$51,TRUE),0)),"")</f>
        <v>19</v>
      </c>
      <c r="Z6" s="8"/>
      <c r="AA6" s="7">
        <f t="array" ref="AA6:AA50">IF(ISNUMBER(D6:D50),D6:D50,0)</f>
        <v>0</v>
      </c>
      <c r="AB6" s="7">
        <f t="array" ref="AB6:AB50">IF(ISNUMBER(G6:G50),G6:G50,0)</f>
        <v>16</v>
      </c>
      <c r="AC6" s="7">
        <f t="array" ref="AC6:AC50">IF(ISNUMBER(J6:J50),J6:J50,0)</f>
        <v>14</v>
      </c>
      <c r="AD6" s="7">
        <f t="array" ref="AD6:AD50">IF(ISNUMBER(M6:M50),M6:M50,0)</f>
        <v>20</v>
      </c>
      <c r="AE6" s="7">
        <f t="array" ref="AE6:AE50">IF(ISNUMBER(P6:P50),P6:P50,0)</f>
        <v>17</v>
      </c>
      <c r="AF6" s="7">
        <f t="array" ref="AF6:AF50">IF(ISNUMBER(S6:S50),S6:S50,0)</f>
        <v>14</v>
      </c>
      <c r="AG6" s="7">
        <f t="array" ref="AG6:AG50">IF(ISNUMBER(V6:V50),V6:V50,0)</f>
        <v>19</v>
      </c>
      <c r="AH6" s="7">
        <f t="array" ref="AH6:AH50">IF(ISNUMBER(Y6:Y50),Y6:Y50,0)</f>
        <v>19</v>
      </c>
      <c r="AI6" s="7"/>
      <c r="AJ6" s="37">
        <f>IF(A6&gt;0,LARGE(AA6:AH6,1)+LARGE(AA6:AH6,2)+LARGE(AA6:AH6,3)+LARGE(AA6:AH6,4),0)</f>
        <v>75</v>
      </c>
      <c r="AK6" s="6">
        <f t="array" ref="AK6:AK50">IF(AJ6:AJ50&gt;0,RANK(AJ6:AJ50,AJ$6:AJ$50),0)</f>
        <v>4</v>
      </c>
      <c r="AL6" s="6">
        <f>IF(A6&gt;0,LARGE(AA6:AH6,1)+LARGE(AA6:AH6,2)+LARGE(AA6:AH6,3)+LARGE(AA6:AH6,4)+LARGE(AA6:AH6,5),0)</f>
        <v>91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105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4440</v>
      </c>
      <c r="AS6" s="6">
        <f t="array" ref="AS6:AS50">IF(AQ6:AQ50&lt;1000000,RANK(AQ6:AQ50,AQ$6:AQ$50,1),"")</f>
        <v>4</v>
      </c>
      <c r="AT6" s="7" t="str">
        <f t="array" ref="AT6:AT50">IF(A6:A50&lt;&gt;"",A6:A50,"")</f>
        <v>James Baker</v>
      </c>
    </row>
    <row r="7" spans="1:47">
      <c r="A7" s="32" t="s">
        <v>54</v>
      </c>
      <c r="B7" s="27"/>
      <c r="C7" s="29">
        <v>50</v>
      </c>
      <c r="D7" s="7">
        <f t="shared" ref="D7:D51" si="0">IF(AND(ISNUMBER(C7),C7&gt;0),MAX(1,IF(ISNUMBER(C7),21-RANK(C7,C$6:C$51,TRUE),0)),"")</f>
        <v>19</v>
      </c>
      <c r="F7" s="31">
        <v>41</v>
      </c>
      <c r="G7" s="7">
        <f t="shared" ref="G7:G51" si="1">IF(AND(ISNUMBER(F7),F7&gt;0),MAX(1,IF(ISNUMBER(F7),21-RANK(F7,F$6:F$51,TRUE),0)),"")</f>
        <v>14</v>
      </c>
      <c r="I7" s="30">
        <v>40</v>
      </c>
      <c r="J7" s="7">
        <f t="shared" ref="J7:J51" si="2">IF(AND(ISNUMBER(I7),I7&gt;0),MAX(1,IF(ISNUMBER(I7),21-RANK(I7,I$6:I$51,TRUE),0)),"")</f>
        <v>20</v>
      </c>
      <c r="L7" s="30">
        <v>45</v>
      </c>
      <c r="M7" s="7">
        <f t="shared" ref="M7:M51" si="3">IF(AND(ISNUMBER(L7),L7&gt;0),MAX(1,IF(ISNUMBER(L7),21-RANK(L7,L$6:L$51,TRUE),0)),"")</f>
        <v>18</v>
      </c>
      <c r="O7" s="30" t="s">
        <v>6</v>
      </c>
      <c r="P7" s="7" t="str">
        <f t="shared" ref="P7:P51" si="4">IF(AND(ISNUMBER(O7),O7&gt;0),MAX(1,IF(ISNUMBER(O7),21-RANK(O7,O$6:O$51,TRUE),0)),"")</f>
        <v/>
      </c>
      <c r="Q7" s="8"/>
      <c r="R7" s="30">
        <v>36</v>
      </c>
      <c r="S7" s="7">
        <f t="shared" ref="S7:S51" si="5">IF(AND(ISNUMBER(R7),R7&gt;0),MAX(1,IF(ISNUMBER(R7),21-RANK(R7,R$6:R$51,TRUE),0)),"")</f>
        <v>19</v>
      </c>
      <c r="T7" s="8"/>
      <c r="U7" s="30">
        <v>41</v>
      </c>
      <c r="V7" s="7">
        <f t="shared" ref="V7:V51" si="6">IF(AND(ISNUMBER(U7),U7&gt;0),MAX(1,IF(ISNUMBER(U7),21-RANK(U7,U$6:U$51,TRUE),0)),"")</f>
        <v>16</v>
      </c>
      <c r="W7" s="8"/>
      <c r="X7" s="30">
        <v>47</v>
      </c>
      <c r="Y7" s="7">
        <f t="shared" ref="Y7:Y51" si="7">IF(AND(ISNUMBER(X7),X7&gt;0),MAX(1,IF(ISNUMBER(X7),21-RANK(X7,X$6:X$51,TRUE),0)),"")</f>
        <v>18</v>
      </c>
      <c r="Z7" s="8"/>
      <c r="AA7" s="7">
        <v>19</v>
      </c>
      <c r="AB7" s="7">
        <v>14</v>
      </c>
      <c r="AC7" s="7">
        <v>20</v>
      </c>
      <c r="AD7" s="7">
        <v>18</v>
      </c>
      <c r="AE7" s="7">
        <v>0</v>
      </c>
      <c r="AF7" s="7">
        <v>19</v>
      </c>
      <c r="AG7" s="7">
        <v>16</v>
      </c>
      <c r="AH7" s="7">
        <v>18</v>
      </c>
      <c r="AI7" s="7"/>
      <c r="AJ7" s="37">
        <f t="shared" ref="AJ7:AJ51" si="8">IF(A7&gt;0,LARGE(AA7:AH7,1)+LARGE(AA7:AH7,2)+LARGE(AA7:AH7,3)+LARGE(AA7:AH7,4),0)</f>
        <v>76</v>
      </c>
      <c r="AK7" s="6">
        <v>3</v>
      </c>
      <c r="AL7" s="6">
        <f t="shared" ref="AL7:AL50" si="9">IF(A7&gt;0,LARGE(AA7:AH7,1)+LARGE(AA7:AH7,2)+LARGE(AA7:AH7,3)+LARGE(AA7:AH7,4)+LARGE(AA7:AH7,5),0)</f>
        <v>94</v>
      </c>
      <c r="AM7" s="6">
        <v>3</v>
      </c>
      <c r="AN7" s="6">
        <f t="shared" ref="AN7:AN50" si="10">IF(A7&gt;0,LARGE(AA7:AH7,1)+LARGE(AA7:AH7,2)+LARGE(AA7:AH7,3)+LARGE(AA7:AH7,4)+LARGE(AA7:AH7,5)+LARGE(AA7:AH7,6),0)</f>
        <v>110</v>
      </c>
      <c r="AO7" s="6">
        <v>3</v>
      </c>
      <c r="AQ7" s="6">
        <v>3330</v>
      </c>
      <c r="AS7" s="6">
        <v>3</v>
      </c>
      <c r="AT7" s="7" t="str">
        <v>Ben Bassinder</v>
      </c>
    </row>
    <row r="8" spans="1:47">
      <c r="A8" s="32" t="s">
        <v>55</v>
      </c>
      <c r="B8" s="27"/>
      <c r="C8" s="29" t="s">
        <v>162</v>
      </c>
      <c r="D8" s="7" t="str">
        <f t="shared" si="0"/>
        <v/>
      </c>
      <c r="F8" s="105" t="s">
        <v>6</v>
      </c>
      <c r="G8" s="7" t="str">
        <f t="shared" si="1"/>
        <v/>
      </c>
      <c r="I8" s="30" t="s">
        <v>6</v>
      </c>
      <c r="J8" s="7" t="str">
        <f t="shared" si="2"/>
        <v/>
      </c>
      <c r="L8" s="30" t="s">
        <v>6</v>
      </c>
      <c r="M8" s="7" t="str">
        <f t="shared" si="3"/>
        <v/>
      </c>
      <c r="O8" s="30" t="s">
        <v>6</v>
      </c>
      <c r="P8" s="7" t="str">
        <f t="shared" si="4"/>
        <v/>
      </c>
      <c r="Q8" s="8"/>
      <c r="R8" s="35" t="s">
        <v>6</v>
      </c>
      <c r="S8" s="7" t="str">
        <f t="shared" si="5"/>
        <v/>
      </c>
      <c r="T8" s="8"/>
      <c r="U8" s="35" t="s">
        <v>6</v>
      </c>
      <c r="V8" s="7" t="str">
        <f t="shared" si="6"/>
        <v/>
      </c>
      <c r="W8" s="8"/>
      <c r="X8" s="35" t="s">
        <v>6</v>
      </c>
      <c r="Y8" s="7" t="str">
        <f t="shared" si="7"/>
        <v/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7">
        <f t="shared" si="8"/>
        <v>0</v>
      </c>
      <c r="AK8" s="6">
        <v>0</v>
      </c>
      <c r="AL8" s="6">
        <f t="shared" si="9"/>
        <v>0</v>
      </c>
      <c r="AM8" s="6">
        <v>0</v>
      </c>
      <c r="AN8" s="6">
        <f t="shared" si="10"/>
        <v>0</v>
      </c>
      <c r="AO8" s="6">
        <v>0</v>
      </c>
      <c r="AQ8" s="6">
        <v>1000000</v>
      </c>
      <c r="AS8" s="6" t="str">
        <v/>
      </c>
      <c r="AT8" s="7" t="str">
        <v>James Clarke</v>
      </c>
    </row>
    <row r="9" spans="1:47">
      <c r="A9" s="32" t="s">
        <v>56</v>
      </c>
      <c r="B9" s="27"/>
      <c r="C9" s="29">
        <v>62</v>
      </c>
      <c r="D9" s="7">
        <f t="shared" si="0"/>
        <v>15</v>
      </c>
      <c r="F9" s="105" t="s">
        <v>6</v>
      </c>
      <c r="G9" s="7" t="str">
        <f t="shared" si="1"/>
        <v/>
      </c>
      <c r="I9" s="30" t="s">
        <v>6</v>
      </c>
      <c r="J9" s="7" t="str">
        <f t="shared" si="2"/>
        <v/>
      </c>
      <c r="L9" s="30" t="s">
        <v>6</v>
      </c>
      <c r="M9" s="7" t="str">
        <f t="shared" si="3"/>
        <v/>
      </c>
      <c r="O9" s="30">
        <v>63</v>
      </c>
      <c r="P9" s="7">
        <f t="shared" si="4"/>
        <v>12</v>
      </c>
      <c r="Q9" s="8"/>
      <c r="R9" s="35" t="s">
        <v>6</v>
      </c>
      <c r="S9" s="7" t="str">
        <f t="shared" si="5"/>
        <v/>
      </c>
      <c r="T9" s="8"/>
      <c r="U9" s="30">
        <v>48</v>
      </c>
      <c r="V9" s="7">
        <f t="shared" si="6"/>
        <v>13</v>
      </c>
      <c r="W9" s="8"/>
      <c r="X9" s="35" t="s">
        <v>6</v>
      </c>
      <c r="Y9" s="7" t="str">
        <f t="shared" si="7"/>
        <v/>
      </c>
      <c r="Z9" s="8"/>
      <c r="AA9" s="7">
        <v>15</v>
      </c>
      <c r="AB9" s="7">
        <v>0</v>
      </c>
      <c r="AC9" s="7">
        <v>0</v>
      </c>
      <c r="AD9" s="7">
        <v>0</v>
      </c>
      <c r="AE9" s="7">
        <v>12</v>
      </c>
      <c r="AF9" s="7">
        <v>0</v>
      </c>
      <c r="AG9" s="7">
        <v>13</v>
      </c>
      <c r="AH9" s="7">
        <v>0</v>
      </c>
      <c r="AI9" s="7"/>
      <c r="AJ9" s="37">
        <f t="shared" si="8"/>
        <v>40</v>
      </c>
      <c r="AK9" s="6">
        <v>13</v>
      </c>
      <c r="AL9" s="6">
        <f t="shared" si="9"/>
        <v>40</v>
      </c>
      <c r="AM9" s="6">
        <v>13</v>
      </c>
      <c r="AN9" s="6">
        <f t="shared" si="10"/>
        <v>40</v>
      </c>
      <c r="AO9" s="6">
        <v>13</v>
      </c>
      <c r="AQ9" s="6">
        <v>14430</v>
      </c>
      <c r="AS9" s="6">
        <v>13</v>
      </c>
      <c r="AT9" s="7" t="str">
        <v>Joshua Colclough</v>
      </c>
    </row>
    <row r="10" spans="1:47">
      <c r="A10" s="32" t="s">
        <v>57</v>
      </c>
      <c r="B10" s="27"/>
      <c r="C10" s="29">
        <v>61</v>
      </c>
      <c r="D10" s="7">
        <f t="shared" si="0"/>
        <v>16</v>
      </c>
      <c r="F10" s="31">
        <v>45</v>
      </c>
      <c r="G10" s="7">
        <f t="shared" si="1"/>
        <v>13</v>
      </c>
      <c r="I10" s="30">
        <v>52</v>
      </c>
      <c r="J10" s="7">
        <f t="shared" si="2"/>
        <v>13</v>
      </c>
      <c r="L10" s="30">
        <v>51</v>
      </c>
      <c r="M10" s="7">
        <f t="shared" si="3"/>
        <v>11</v>
      </c>
      <c r="O10" s="30">
        <v>64</v>
      </c>
      <c r="P10" s="7">
        <f t="shared" si="4"/>
        <v>11</v>
      </c>
      <c r="Q10" s="8"/>
      <c r="R10" s="30">
        <v>45</v>
      </c>
      <c r="S10" s="7">
        <f t="shared" si="5"/>
        <v>13</v>
      </c>
      <c r="T10" s="8"/>
      <c r="U10" s="30">
        <v>52</v>
      </c>
      <c r="V10" s="7">
        <f t="shared" si="6"/>
        <v>10</v>
      </c>
      <c r="W10" s="8"/>
      <c r="X10" s="30">
        <v>53</v>
      </c>
      <c r="Y10" s="7">
        <f t="shared" si="7"/>
        <v>12</v>
      </c>
      <c r="Z10" s="8"/>
      <c r="AA10" s="7">
        <v>16</v>
      </c>
      <c r="AB10" s="7">
        <v>13</v>
      </c>
      <c r="AC10" s="7">
        <v>13</v>
      </c>
      <c r="AD10" s="7">
        <v>11</v>
      </c>
      <c r="AE10" s="7">
        <v>11</v>
      </c>
      <c r="AF10" s="7">
        <v>13</v>
      </c>
      <c r="AG10" s="7">
        <v>10</v>
      </c>
      <c r="AH10" s="7">
        <v>12</v>
      </c>
      <c r="AI10" s="7"/>
      <c r="AJ10" s="37">
        <f t="shared" si="8"/>
        <v>55</v>
      </c>
      <c r="AK10" s="6">
        <v>11</v>
      </c>
      <c r="AL10" s="6">
        <f t="shared" si="9"/>
        <v>67</v>
      </c>
      <c r="AM10" s="6">
        <v>11</v>
      </c>
      <c r="AN10" s="6">
        <f t="shared" si="10"/>
        <v>78</v>
      </c>
      <c r="AO10" s="6">
        <v>10</v>
      </c>
      <c r="AQ10" s="6">
        <v>12200</v>
      </c>
      <c r="AS10" s="6">
        <v>11</v>
      </c>
      <c r="AT10" s="7" t="str">
        <v>Sam Crisp</v>
      </c>
    </row>
    <row r="11" spans="1:47">
      <c r="A11" s="39" t="s">
        <v>174</v>
      </c>
      <c r="B11" s="27"/>
      <c r="C11" s="104" t="s">
        <v>6</v>
      </c>
      <c r="D11" s="7" t="str">
        <f t="shared" si="0"/>
        <v/>
      </c>
      <c r="F11" s="31">
        <v>34</v>
      </c>
      <c r="G11" s="7">
        <f t="shared" si="1"/>
        <v>20</v>
      </c>
      <c r="I11" s="30">
        <v>40</v>
      </c>
      <c r="J11" s="7">
        <f t="shared" si="2"/>
        <v>20</v>
      </c>
      <c r="L11" s="30">
        <v>43</v>
      </c>
      <c r="M11" s="7">
        <f t="shared" si="3"/>
        <v>19</v>
      </c>
      <c r="O11" s="30">
        <v>46</v>
      </c>
      <c r="P11" s="7">
        <f t="shared" si="4"/>
        <v>18</v>
      </c>
      <c r="Q11" s="8"/>
      <c r="R11" s="30">
        <v>35</v>
      </c>
      <c r="S11" s="7">
        <f t="shared" si="5"/>
        <v>20</v>
      </c>
      <c r="T11" s="8"/>
      <c r="U11" s="30">
        <v>37</v>
      </c>
      <c r="V11" s="7">
        <f t="shared" si="6"/>
        <v>18</v>
      </c>
      <c r="W11" s="8"/>
      <c r="X11" s="35">
        <v>38</v>
      </c>
      <c r="Y11" s="7">
        <f t="shared" si="7"/>
        <v>20</v>
      </c>
      <c r="Z11" s="8"/>
      <c r="AA11" s="7">
        <v>0</v>
      </c>
      <c r="AB11" s="7">
        <v>20</v>
      </c>
      <c r="AC11" s="7">
        <v>20</v>
      </c>
      <c r="AD11" s="7">
        <v>19</v>
      </c>
      <c r="AE11" s="7">
        <v>18</v>
      </c>
      <c r="AF11" s="7">
        <v>20</v>
      </c>
      <c r="AG11" s="7">
        <v>18</v>
      </c>
      <c r="AH11" s="7">
        <v>20</v>
      </c>
      <c r="AI11" s="7"/>
      <c r="AJ11" s="37">
        <f t="shared" si="8"/>
        <v>80</v>
      </c>
      <c r="AK11" s="6">
        <v>1</v>
      </c>
      <c r="AL11" s="6">
        <f t="shared" si="9"/>
        <v>99</v>
      </c>
      <c r="AM11" s="6">
        <v>1</v>
      </c>
      <c r="AN11" s="6">
        <f t="shared" si="10"/>
        <v>117</v>
      </c>
      <c r="AO11" s="6">
        <v>1</v>
      </c>
      <c r="AQ11" s="6">
        <v>1110</v>
      </c>
      <c r="AS11" s="6">
        <v>1</v>
      </c>
      <c r="AT11" s="7" t="str">
        <v>Roman Obrien</v>
      </c>
    </row>
    <row r="12" spans="1:47">
      <c r="A12" s="32" t="s">
        <v>81</v>
      </c>
      <c r="B12" s="27"/>
      <c r="C12" s="29">
        <v>53</v>
      </c>
      <c r="D12" s="7">
        <f t="shared" si="0"/>
        <v>17</v>
      </c>
      <c r="F12" s="31">
        <v>38</v>
      </c>
      <c r="G12" s="7">
        <f t="shared" si="1"/>
        <v>18</v>
      </c>
      <c r="I12" s="30" t="s">
        <v>6</v>
      </c>
      <c r="J12" s="7" t="str">
        <f t="shared" si="2"/>
        <v/>
      </c>
      <c r="L12" s="30">
        <v>55</v>
      </c>
      <c r="M12" s="7">
        <f t="shared" si="3"/>
        <v>10</v>
      </c>
      <c r="O12" s="30">
        <v>56</v>
      </c>
      <c r="P12" s="7">
        <f t="shared" si="4"/>
        <v>15</v>
      </c>
      <c r="Q12" s="8"/>
      <c r="R12" s="30">
        <v>49</v>
      </c>
      <c r="S12" s="7">
        <f t="shared" si="5"/>
        <v>11</v>
      </c>
      <c r="T12" s="8"/>
      <c r="U12" s="35" t="s">
        <v>6</v>
      </c>
      <c r="V12" s="7" t="str">
        <f t="shared" si="6"/>
        <v/>
      </c>
      <c r="W12" s="8"/>
      <c r="X12" s="30">
        <v>48</v>
      </c>
      <c r="Y12" s="7">
        <f t="shared" si="7"/>
        <v>16</v>
      </c>
      <c r="Z12" s="8"/>
      <c r="AA12" s="7">
        <v>17</v>
      </c>
      <c r="AB12" s="7">
        <v>18</v>
      </c>
      <c r="AC12" s="7">
        <v>0</v>
      </c>
      <c r="AD12" s="7">
        <v>10</v>
      </c>
      <c r="AE12" s="7">
        <v>15</v>
      </c>
      <c r="AF12" s="7">
        <v>11</v>
      </c>
      <c r="AG12" s="7">
        <v>0</v>
      </c>
      <c r="AH12" s="7">
        <v>16</v>
      </c>
      <c r="AI12" s="7"/>
      <c r="AJ12" s="37">
        <f t="shared" si="8"/>
        <v>66</v>
      </c>
      <c r="AK12" s="6">
        <v>6</v>
      </c>
      <c r="AL12" s="6">
        <f t="shared" si="9"/>
        <v>77</v>
      </c>
      <c r="AM12" s="6">
        <v>6</v>
      </c>
      <c r="AN12" s="6">
        <f t="shared" si="10"/>
        <v>87</v>
      </c>
      <c r="AO12" s="6">
        <v>6</v>
      </c>
      <c r="AQ12" s="6">
        <v>6660</v>
      </c>
      <c r="AS12" s="6">
        <v>6</v>
      </c>
      <c r="AT12" s="7" t="str">
        <v>Daniel Harding</v>
      </c>
    </row>
    <row r="13" spans="1:47" ht="12" customHeight="1">
      <c r="A13" s="32" t="s">
        <v>88</v>
      </c>
      <c r="B13" s="27"/>
      <c r="C13" s="29">
        <v>52</v>
      </c>
      <c r="D13" s="7">
        <f t="shared" si="0"/>
        <v>18</v>
      </c>
      <c r="F13" s="35" t="s">
        <v>6</v>
      </c>
      <c r="G13" s="7" t="str">
        <f t="shared" si="1"/>
        <v/>
      </c>
      <c r="I13" s="30">
        <v>43</v>
      </c>
      <c r="J13" s="7">
        <f t="shared" si="2"/>
        <v>16</v>
      </c>
      <c r="L13" s="30">
        <v>50</v>
      </c>
      <c r="M13" s="7">
        <f t="shared" si="3"/>
        <v>15</v>
      </c>
      <c r="O13" s="35" t="s">
        <v>6</v>
      </c>
      <c r="P13" s="7" t="str">
        <f t="shared" si="4"/>
        <v/>
      </c>
      <c r="Q13" s="8"/>
      <c r="R13" s="35" t="s">
        <v>6</v>
      </c>
      <c r="S13" s="7" t="str">
        <f t="shared" si="5"/>
        <v/>
      </c>
      <c r="T13" s="8"/>
      <c r="U13" s="30">
        <v>49</v>
      </c>
      <c r="V13" s="7">
        <f t="shared" si="6"/>
        <v>11</v>
      </c>
      <c r="W13" s="8"/>
      <c r="X13" s="35">
        <v>48</v>
      </c>
      <c r="Y13" s="7">
        <f t="shared" si="7"/>
        <v>16</v>
      </c>
      <c r="Z13" s="8"/>
      <c r="AA13" s="7">
        <v>18</v>
      </c>
      <c r="AB13" s="7">
        <v>0</v>
      </c>
      <c r="AC13" s="7">
        <v>16</v>
      </c>
      <c r="AD13" s="7">
        <v>15</v>
      </c>
      <c r="AE13" s="7">
        <v>0</v>
      </c>
      <c r="AF13" s="7">
        <v>0</v>
      </c>
      <c r="AG13" s="7">
        <v>11</v>
      </c>
      <c r="AH13" s="7">
        <v>16</v>
      </c>
      <c r="AI13" s="7"/>
      <c r="AJ13" s="37">
        <f t="shared" si="8"/>
        <v>65</v>
      </c>
      <c r="AK13" s="6">
        <v>7</v>
      </c>
      <c r="AL13" s="6">
        <f t="shared" si="9"/>
        <v>76</v>
      </c>
      <c r="AM13" s="6">
        <v>7</v>
      </c>
      <c r="AN13" s="6">
        <f t="shared" si="10"/>
        <v>76</v>
      </c>
      <c r="AO13" s="6">
        <v>11</v>
      </c>
      <c r="AQ13" s="6">
        <v>7810</v>
      </c>
      <c r="AS13" s="6">
        <v>7</v>
      </c>
      <c r="AT13" s="7" t="str">
        <v>Harry Langford</v>
      </c>
    </row>
    <row r="14" spans="1:47">
      <c r="A14" s="32" t="s">
        <v>91</v>
      </c>
      <c r="B14" s="27"/>
      <c r="C14" s="29" t="s">
        <v>162</v>
      </c>
      <c r="D14" s="7" t="str">
        <f t="shared" si="0"/>
        <v/>
      </c>
      <c r="F14" s="30">
        <v>38</v>
      </c>
      <c r="G14" s="7">
        <f t="shared" si="1"/>
        <v>18</v>
      </c>
      <c r="I14" s="30" t="s">
        <v>6</v>
      </c>
      <c r="J14" s="7" t="str">
        <f t="shared" si="2"/>
        <v/>
      </c>
      <c r="L14" s="30" t="s">
        <v>6</v>
      </c>
      <c r="M14" s="7" t="str">
        <f t="shared" si="3"/>
        <v/>
      </c>
      <c r="O14" s="30">
        <v>45</v>
      </c>
      <c r="P14" s="7">
        <f t="shared" si="4"/>
        <v>19</v>
      </c>
      <c r="Q14" s="8"/>
      <c r="R14" s="30">
        <v>47</v>
      </c>
      <c r="S14" s="7">
        <f t="shared" si="5"/>
        <v>12</v>
      </c>
      <c r="T14" s="8"/>
      <c r="U14" s="35" t="s">
        <v>6</v>
      </c>
      <c r="V14" s="7" t="str">
        <f t="shared" si="6"/>
        <v/>
      </c>
      <c r="W14" s="8"/>
      <c r="X14" s="35" t="s">
        <v>6</v>
      </c>
      <c r="Y14" s="7" t="str">
        <f t="shared" si="7"/>
        <v/>
      </c>
      <c r="Z14" s="8"/>
      <c r="AA14" s="7">
        <v>0</v>
      </c>
      <c r="AB14" s="7">
        <v>18</v>
      </c>
      <c r="AC14" s="7">
        <v>0</v>
      </c>
      <c r="AD14" s="7">
        <v>0</v>
      </c>
      <c r="AE14" s="7">
        <v>19</v>
      </c>
      <c r="AF14" s="7">
        <v>12</v>
      </c>
      <c r="AG14" s="7">
        <v>0</v>
      </c>
      <c r="AH14" s="7">
        <v>0</v>
      </c>
      <c r="AI14" s="7"/>
      <c r="AJ14" s="37">
        <f t="shared" si="8"/>
        <v>49</v>
      </c>
      <c r="AK14" s="6">
        <v>12</v>
      </c>
      <c r="AL14" s="6">
        <f t="shared" si="9"/>
        <v>49</v>
      </c>
      <c r="AM14" s="6">
        <v>12</v>
      </c>
      <c r="AN14" s="6">
        <f t="shared" si="10"/>
        <v>49</v>
      </c>
      <c r="AO14" s="6">
        <v>12</v>
      </c>
      <c r="AQ14" s="6">
        <v>13320</v>
      </c>
      <c r="AS14" s="6">
        <v>12</v>
      </c>
      <c r="AT14" s="7" t="str">
        <v>James Lewin</v>
      </c>
    </row>
    <row r="15" spans="1:47">
      <c r="A15" s="32" t="s">
        <v>92</v>
      </c>
      <c r="B15" s="27"/>
      <c r="C15" s="29" t="s">
        <v>162</v>
      </c>
      <c r="D15" s="7" t="str">
        <f t="shared" si="0"/>
        <v/>
      </c>
      <c r="F15" s="35" t="s">
        <v>6</v>
      </c>
      <c r="G15" s="7" t="str">
        <f t="shared" si="1"/>
        <v/>
      </c>
      <c r="I15" s="30">
        <v>57</v>
      </c>
      <c r="J15" s="7">
        <f t="shared" si="2"/>
        <v>12</v>
      </c>
      <c r="L15" s="30">
        <v>50</v>
      </c>
      <c r="M15" s="7">
        <f t="shared" si="3"/>
        <v>15</v>
      </c>
      <c r="O15" s="30">
        <v>64</v>
      </c>
      <c r="P15" s="7">
        <f t="shared" si="4"/>
        <v>11</v>
      </c>
      <c r="Q15" s="8"/>
      <c r="R15" s="30">
        <v>38</v>
      </c>
      <c r="S15" s="7">
        <f t="shared" si="5"/>
        <v>17</v>
      </c>
      <c r="T15" s="8"/>
      <c r="U15" s="30">
        <v>41</v>
      </c>
      <c r="V15" s="7">
        <f t="shared" si="6"/>
        <v>16</v>
      </c>
      <c r="W15" s="8"/>
      <c r="X15" s="30">
        <v>51</v>
      </c>
      <c r="Y15" s="7">
        <f t="shared" si="7"/>
        <v>14</v>
      </c>
      <c r="Z15" s="8"/>
      <c r="AA15" s="7">
        <v>0</v>
      </c>
      <c r="AB15" s="7">
        <v>0</v>
      </c>
      <c r="AC15" s="7">
        <v>12</v>
      </c>
      <c r="AD15" s="7">
        <v>15</v>
      </c>
      <c r="AE15" s="7">
        <v>11</v>
      </c>
      <c r="AF15" s="7">
        <v>17</v>
      </c>
      <c r="AG15" s="7">
        <v>16</v>
      </c>
      <c r="AH15" s="7">
        <v>14</v>
      </c>
      <c r="AI15" s="7"/>
      <c r="AJ15" s="37">
        <f t="shared" si="8"/>
        <v>62</v>
      </c>
      <c r="AK15" s="6">
        <v>9</v>
      </c>
      <c r="AL15" s="6">
        <f t="shared" si="9"/>
        <v>74</v>
      </c>
      <c r="AM15" s="6">
        <v>9</v>
      </c>
      <c r="AN15" s="6">
        <f t="shared" si="10"/>
        <v>85</v>
      </c>
      <c r="AO15" s="6">
        <v>9</v>
      </c>
      <c r="AQ15" s="6">
        <v>9990</v>
      </c>
      <c r="AS15" s="6">
        <v>10</v>
      </c>
      <c r="AT15" s="7" t="str">
        <v>Ben Lindfield</v>
      </c>
    </row>
    <row r="16" spans="1:47">
      <c r="A16" s="34" t="s">
        <v>98</v>
      </c>
      <c r="B16" s="27"/>
      <c r="C16" s="29" t="s">
        <v>162</v>
      </c>
      <c r="D16" s="7" t="str">
        <f t="shared" si="0"/>
        <v/>
      </c>
      <c r="F16" s="35" t="s">
        <v>6</v>
      </c>
      <c r="G16" s="7" t="str">
        <f t="shared" si="1"/>
        <v/>
      </c>
      <c r="I16" s="30">
        <v>42</v>
      </c>
      <c r="J16" s="7">
        <f t="shared" si="2"/>
        <v>18</v>
      </c>
      <c r="L16" s="30">
        <v>48</v>
      </c>
      <c r="M16" s="7">
        <f t="shared" si="3"/>
        <v>17</v>
      </c>
      <c r="O16" s="30">
        <v>60</v>
      </c>
      <c r="P16" s="7">
        <f t="shared" si="4"/>
        <v>13</v>
      </c>
      <c r="Q16" s="8"/>
      <c r="R16" s="30">
        <v>37</v>
      </c>
      <c r="S16" s="7">
        <f t="shared" si="5"/>
        <v>18</v>
      </c>
      <c r="T16" s="8"/>
      <c r="U16" s="30">
        <v>37</v>
      </c>
      <c r="V16" s="7">
        <f t="shared" si="6"/>
        <v>18</v>
      </c>
      <c r="W16" s="8"/>
      <c r="X16" s="30">
        <v>51</v>
      </c>
      <c r="Y16" s="7">
        <f t="shared" si="7"/>
        <v>14</v>
      </c>
      <c r="Z16" s="8"/>
      <c r="AA16" s="7">
        <v>0</v>
      </c>
      <c r="AB16" s="7">
        <v>0</v>
      </c>
      <c r="AC16" s="7">
        <v>18</v>
      </c>
      <c r="AD16" s="7">
        <v>17</v>
      </c>
      <c r="AE16" s="7">
        <v>13</v>
      </c>
      <c r="AF16" s="7">
        <v>18</v>
      </c>
      <c r="AG16" s="7">
        <v>18</v>
      </c>
      <c r="AH16" s="7">
        <v>14</v>
      </c>
      <c r="AI16" s="7"/>
      <c r="AJ16" s="37">
        <f t="shared" si="8"/>
        <v>71</v>
      </c>
      <c r="AK16" s="6">
        <v>5</v>
      </c>
      <c r="AL16" s="6">
        <f t="shared" si="9"/>
        <v>85</v>
      </c>
      <c r="AM16" s="6">
        <v>5</v>
      </c>
      <c r="AN16" s="6">
        <f t="shared" si="10"/>
        <v>98</v>
      </c>
      <c r="AO16" s="6">
        <v>5</v>
      </c>
      <c r="AQ16" s="6">
        <v>5550</v>
      </c>
      <c r="AS16" s="6">
        <v>5</v>
      </c>
      <c r="AT16" s="7" t="str">
        <v>Owen McNeil</v>
      </c>
    </row>
    <row r="17" spans="1:46">
      <c r="A17" s="32" t="s">
        <v>99</v>
      </c>
      <c r="C17" s="29" t="s">
        <v>162</v>
      </c>
      <c r="D17" s="7" t="str">
        <f t="shared" si="0"/>
        <v/>
      </c>
      <c r="F17" s="30">
        <v>40</v>
      </c>
      <c r="G17" s="7">
        <f t="shared" si="1"/>
        <v>16</v>
      </c>
      <c r="I17" s="30">
        <v>42</v>
      </c>
      <c r="J17" s="7">
        <f t="shared" si="2"/>
        <v>18</v>
      </c>
      <c r="L17" s="30">
        <v>50</v>
      </c>
      <c r="M17" s="7">
        <f t="shared" si="3"/>
        <v>15</v>
      </c>
      <c r="O17" s="30">
        <v>57</v>
      </c>
      <c r="P17" s="7">
        <f t="shared" si="4"/>
        <v>14</v>
      </c>
      <c r="Q17" s="8"/>
      <c r="R17" s="30">
        <v>49</v>
      </c>
      <c r="S17" s="7">
        <f t="shared" si="5"/>
        <v>11</v>
      </c>
      <c r="T17" s="8"/>
      <c r="U17" s="30">
        <v>48</v>
      </c>
      <c r="V17" s="7">
        <f t="shared" si="6"/>
        <v>13</v>
      </c>
      <c r="W17" s="8"/>
      <c r="X17" s="30">
        <v>54</v>
      </c>
      <c r="Y17" s="7">
        <f t="shared" si="7"/>
        <v>10</v>
      </c>
      <c r="Z17" s="8"/>
      <c r="AA17" s="7">
        <v>0</v>
      </c>
      <c r="AB17" s="7">
        <v>16</v>
      </c>
      <c r="AC17" s="7">
        <v>18</v>
      </c>
      <c r="AD17" s="7">
        <v>15</v>
      </c>
      <c r="AE17" s="7">
        <v>14</v>
      </c>
      <c r="AF17" s="7">
        <v>11</v>
      </c>
      <c r="AG17" s="7">
        <v>13</v>
      </c>
      <c r="AH17" s="7">
        <v>10</v>
      </c>
      <c r="AI17" s="7"/>
      <c r="AJ17" s="37">
        <f t="shared" si="8"/>
        <v>63</v>
      </c>
      <c r="AK17" s="6">
        <v>8</v>
      </c>
      <c r="AL17" s="6">
        <f t="shared" si="9"/>
        <v>76</v>
      </c>
      <c r="AM17" s="6">
        <v>7</v>
      </c>
      <c r="AN17" s="6">
        <f t="shared" si="10"/>
        <v>87</v>
      </c>
      <c r="AO17" s="6">
        <v>6</v>
      </c>
      <c r="AQ17" s="6">
        <v>8760</v>
      </c>
      <c r="AS17" s="6">
        <v>8</v>
      </c>
      <c r="AT17" s="7" t="str">
        <v>Thomas Miles</v>
      </c>
    </row>
    <row r="18" spans="1:46">
      <c r="A18" s="32" t="s">
        <v>100</v>
      </c>
      <c r="B18" s="27"/>
      <c r="C18" s="29" t="s">
        <v>162</v>
      </c>
      <c r="D18" s="7" t="str">
        <f t="shared" si="0"/>
        <v/>
      </c>
      <c r="F18" s="30">
        <v>50</v>
      </c>
      <c r="G18" s="7">
        <f t="shared" si="1"/>
        <v>12</v>
      </c>
      <c r="I18" s="30" t="s">
        <v>6</v>
      </c>
      <c r="J18" s="7" t="str">
        <f t="shared" si="2"/>
        <v/>
      </c>
      <c r="L18" s="30">
        <v>49</v>
      </c>
      <c r="M18" s="7">
        <f t="shared" si="3"/>
        <v>16</v>
      </c>
      <c r="O18" s="30">
        <v>50</v>
      </c>
      <c r="P18" s="7">
        <f t="shared" si="4"/>
        <v>16</v>
      </c>
      <c r="Q18" s="8"/>
      <c r="R18" s="30">
        <v>42</v>
      </c>
      <c r="S18" s="7">
        <f t="shared" si="5"/>
        <v>16</v>
      </c>
      <c r="T18" s="8"/>
      <c r="U18" s="30">
        <v>42</v>
      </c>
      <c r="V18" s="7">
        <f t="shared" si="6"/>
        <v>14</v>
      </c>
      <c r="W18" s="8"/>
      <c r="X18" s="30">
        <v>53</v>
      </c>
      <c r="Y18" s="7">
        <f t="shared" si="7"/>
        <v>12</v>
      </c>
      <c r="Z18" s="8"/>
      <c r="AA18" s="7">
        <v>0</v>
      </c>
      <c r="AB18" s="7">
        <v>12</v>
      </c>
      <c r="AC18" s="7">
        <v>0</v>
      </c>
      <c r="AD18" s="7">
        <v>16</v>
      </c>
      <c r="AE18" s="7">
        <v>16</v>
      </c>
      <c r="AF18" s="7">
        <v>16</v>
      </c>
      <c r="AG18" s="7">
        <v>14</v>
      </c>
      <c r="AH18" s="7">
        <v>12</v>
      </c>
      <c r="AI18" s="7"/>
      <c r="AJ18" s="37">
        <f t="shared" si="8"/>
        <v>62</v>
      </c>
      <c r="AK18" s="6">
        <v>9</v>
      </c>
      <c r="AL18" s="6">
        <f t="shared" si="9"/>
        <v>74</v>
      </c>
      <c r="AM18" s="6">
        <v>9</v>
      </c>
      <c r="AN18" s="6">
        <f t="shared" si="10"/>
        <v>86</v>
      </c>
      <c r="AO18" s="6">
        <v>8</v>
      </c>
      <c r="AQ18" s="6">
        <v>9980</v>
      </c>
      <c r="AS18" s="6">
        <v>9</v>
      </c>
      <c r="AT18" s="7" t="str">
        <v>George Miller</v>
      </c>
    </row>
    <row r="19" spans="1:46">
      <c r="A19" s="32" t="s">
        <v>108</v>
      </c>
      <c r="B19" s="27"/>
      <c r="C19" s="29">
        <v>45</v>
      </c>
      <c r="D19" s="7">
        <f t="shared" si="0"/>
        <v>20</v>
      </c>
      <c r="F19" s="30">
        <v>36</v>
      </c>
      <c r="G19" s="7">
        <f t="shared" si="1"/>
        <v>19</v>
      </c>
      <c r="I19" s="30">
        <v>44</v>
      </c>
      <c r="J19" s="7">
        <f t="shared" si="2"/>
        <v>15</v>
      </c>
      <c r="L19" s="30">
        <v>50</v>
      </c>
      <c r="M19" s="7">
        <f t="shared" si="3"/>
        <v>15</v>
      </c>
      <c r="O19" s="30">
        <v>42</v>
      </c>
      <c r="P19" s="7">
        <f t="shared" si="4"/>
        <v>20</v>
      </c>
      <c r="Q19" s="8"/>
      <c r="R19" s="30">
        <v>43</v>
      </c>
      <c r="S19" s="7">
        <f t="shared" si="5"/>
        <v>15</v>
      </c>
      <c r="T19" s="8"/>
      <c r="U19" s="30">
        <v>34</v>
      </c>
      <c r="V19" s="7">
        <f t="shared" si="6"/>
        <v>20</v>
      </c>
      <c r="W19" s="8"/>
      <c r="X19" s="30">
        <v>47</v>
      </c>
      <c r="Y19" s="7">
        <f t="shared" si="7"/>
        <v>18</v>
      </c>
      <c r="Z19" s="8"/>
      <c r="AA19" s="7">
        <v>20</v>
      </c>
      <c r="AB19" s="7">
        <v>19</v>
      </c>
      <c r="AC19" s="7">
        <v>15</v>
      </c>
      <c r="AD19" s="7">
        <v>15</v>
      </c>
      <c r="AE19" s="7">
        <v>20</v>
      </c>
      <c r="AF19" s="7">
        <v>15</v>
      </c>
      <c r="AG19" s="7">
        <v>20</v>
      </c>
      <c r="AH19" s="7">
        <v>18</v>
      </c>
      <c r="AI19" s="7"/>
      <c r="AJ19" s="37">
        <f t="shared" si="8"/>
        <v>79</v>
      </c>
      <c r="AK19" s="6">
        <v>2</v>
      </c>
      <c r="AL19" s="6">
        <f t="shared" si="9"/>
        <v>97</v>
      </c>
      <c r="AM19" s="6">
        <v>2</v>
      </c>
      <c r="AN19" s="6">
        <f t="shared" si="10"/>
        <v>112</v>
      </c>
      <c r="AO19" s="6">
        <v>2</v>
      </c>
      <c r="AQ19" s="6">
        <v>2220</v>
      </c>
      <c r="AS19" s="6">
        <v>2</v>
      </c>
      <c r="AT19" s="7" t="str">
        <v>Harry Pickard</v>
      </c>
    </row>
    <row r="20" spans="1:46">
      <c r="A20" s="34"/>
      <c r="B20" s="27"/>
      <c r="C20" s="29"/>
      <c r="D20" s="7" t="str">
        <f t="shared" si="0"/>
        <v/>
      </c>
      <c r="F20" s="30"/>
      <c r="G20" s="7" t="str">
        <f t="shared" si="1"/>
        <v/>
      </c>
      <c r="I20" s="30"/>
      <c r="J20" s="7" t="str">
        <f t="shared" si="2"/>
        <v/>
      </c>
      <c r="L20" s="30"/>
      <c r="M20" s="7" t="str">
        <f t="shared" si="3"/>
        <v/>
      </c>
      <c r="O20" s="30"/>
      <c r="P20" s="7" t="str">
        <f t="shared" si="4"/>
        <v/>
      </c>
      <c r="Q20" s="8"/>
      <c r="R20" s="30"/>
      <c r="S20" s="7" t="str">
        <f t="shared" si="5"/>
        <v/>
      </c>
      <c r="T20" s="8"/>
      <c r="U20" s="30"/>
      <c r="V20" s="7" t="str">
        <f t="shared" si="6"/>
        <v/>
      </c>
      <c r="W20" s="8"/>
      <c r="X20" s="30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7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>
      <c r="A21" s="32"/>
      <c r="B21" s="27"/>
      <c r="C21" s="29"/>
      <c r="D21" s="7" t="str">
        <f t="shared" si="0"/>
        <v/>
      </c>
      <c r="F21" s="30"/>
      <c r="G21" s="7" t="str">
        <f t="shared" si="1"/>
        <v/>
      </c>
      <c r="I21" s="30"/>
      <c r="J21" s="7" t="str">
        <f t="shared" si="2"/>
        <v/>
      </c>
      <c r="L21" s="30"/>
      <c r="M21" s="7" t="str">
        <f t="shared" si="3"/>
        <v/>
      </c>
      <c r="O21" s="30"/>
      <c r="P21" s="7" t="str">
        <f t="shared" si="4"/>
        <v/>
      </c>
      <c r="Q21" s="8"/>
      <c r="R21" s="30"/>
      <c r="S21" s="7" t="str">
        <f t="shared" si="5"/>
        <v/>
      </c>
      <c r="T21" s="8"/>
      <c r="U21" s="30"/>
      <c r="V21" s="7" t="str">
        <f t="shared" si="6"/>
        <v/>
      </c>
      <c r="W21" s="8"/>
      <c r="X21" s="35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7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>
      <c r="A22" s="32"/>
      <c r="C22" s="29"/>
      <c r="D22" s="7" t="str">
        <f t="shared" si="0"/>
        <v/>
      </c>
      <c r="F22" s="30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0"/>
      <c r="P22" s="7" t="str">
        <f t="shared" si="4"/>
        <v/>
      </c>
      <c r="Q22" s="8"/>
      <c r="R22" s="30"/>
      <c r="S22" s="7" t="str">
        <f t="shared" si="5"/>
        <v/>
      </c>
      <c r="T22" s="8"/>
      <c r="U22" s="30"/>
      <c r="V22" s="7" t="str">
        <f t="shared" si="6"/>
        <v/>
      </c>
      <c r="W22" s="8"/>
      <c r="X22" s="35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7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>
      <c r="A23" s="32"/>
      <c r="C23" s="29"/>
      <c r="D23" s="7" t="str">
        <f t="shared" si="0"/>
        <v/>
      </c>
      <c r="F23" s="30"/>
      <c r="G23" s="7" t="str">
        <f t="shared" si="1"/>
        <v/>
      </c>
      <c r="I23" s="30"/>
      <c r="J23" s="7" t="str">
        <f t="shared" si="2"/>
        <v/>
      </c>
      <c r="L23" s="30"/>
      <c r="M23" s="7" t="str">
        <f t="shared" si="3"/>
        <v/>
      </c>
      <c r="O23" s="30"/>
      <c r="P23" s="7" t="str">
        <f t="shared" si="4"/>
        <v/>
      </c>
      <c r="R23" s="30"/>
      <c r="S23" s="7" t="str">
        <f t="shared" si="5"/>
        <v/>
      </c>
      <c r="U23" s="30"/>
      <c r="V23" s="7" t="str">
        <f t="shared" si="6"/>
        <v/>
      </c>
      <c r="X23" s="35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7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>
      <c r="A24" s="32"/>
      <c r="C24" s="29"/>
      <c r="D24" s="7" t="str">
        <f t="shared" si="0"/>
        <v/>
      </c>
      <c r="F24" s="30"/>
      <c r="G24" s="7" t="str">
        <f t="shared" si="1"/>
        <v/>
      </c>
      <c r="I24" s="30"/>
      <c r="J24" s="7" t="str">
        <f t="shared" si="2"/>
        <v/>
      </c>
      <c r="L24" s="30"/>
      <c r="M24" s="7" t="str">
        <f t="shared" si="3"/>
        <v/>
      </c>
      <c r="O24" s="30"/>
      <c r="P24" s="7" t="str">
        <f t="shared" si="4"/>
        <v/>
      </c>
      <c r="R24" s="30"/>
      <c r="S24" s="7" t="str">
        <f t="shared" si="5"/>
        <v/>
      </c>
      <c r="U24" s="30"/>
      <c r="V24" s="7" t="str">
        <f t="shared" si="6"/>
        <v/>
      </c>
      <c r="X24" s="35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7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>
      <c r="A25" s="32"/>
      <c r="C25" s="29"/>
      <c r="D25" s="7" t="str">
        <f t="shared" si="0"/>
        <v/>
      </c>
      <c r="F25" s="30"/>
      <c r="G25" s="7" t="str">
        <f t="shared" si="1"/>
        <v/>
      </c>
      <c r="I25" s="30"/>
      <c r="J25" s="7" t="str">
        <f t="shared" si="2"/>
        <v/>
      </c>
      <c r="L25" s="30"/>
      <c r="M25" s="7" t="str">
        <f t="shared" si="3"/>
        <v/>
      </c>
      <c r="O25" s="30"/>
      <c r="P25" s="7" t="str">
        <f t="shared" si="4"/>
        <v/>
      </c>
      <c r="R25" s="30"/>
      <c r="S25" s="7" t="str">
        <f t="shared" si="5"/>
        <v/>
      </c>
      <c r="U25" s="30"/>
      <c r="V25" s="7" t="str">
        <f t="shared" si="6"/>
        <v/>
      </c>
      <c r="X25" s="30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7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>
      <c r="A26" s="32"/>
      <c r="C26" s="29"/>
      <c r="D26" s="7" t="str">
        <f t="shared" si="0"/>
        <v/>
      </c>
      <c r="F26" s="30"/>
      <c r="G26" s="7" t="str">
        <f t="shared" si="1"/>
        <v/>
      </c>
      <c r="I26" s="30"/>
      <c r="J26" s="7" t="str">
        <f t="shared" si="2"/>
        <v/>
      </c>
      <c r="L26" s="30"/>
      <c r="M26" s="7" t="str">
        <f t="shared" si="3"/>
        <v/>
      </c>
      <c r="O26" s="30"/>
      <c r="P26" s="7" t="str">
        <f t="shared" si="4"/>
        <v/>
      </c>
      <c r="R26" s="30"/>
      <c r="S26" s="7" t="str">
        <f t="shared" si="5"/>
        <v/>
      </c>
      <c r="U26" s="30"/>
      <c r="V26" s="7" t="str">
        <f t="shared" si="6"/>
        <v/>
      </c>
      <c r="X26" s="35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7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>
      <c r="A27" s="39"/>
      <c r="C27" s="29"/>
      <c r="D27" s="7" t="str">
        <f t="shared" si="0"/>
        <v/>
      </c>
      <c r="F27" s="30"/>
      <c r="G27" s="7" t="str">
        <f t="shared" si="1"/>
        <v/>
      </c>
      <c r="I27" s="30"/>
      <c r="J27" s="7" t="str">
        <f t="shared" si="2"/>
        <v/>
      </c>
      <c r="L27" s="30"/>
      <c r="M27" s="7" t="str">
        <f t="shared" si="3"/>
        <v/>
      </c>
      <c r="O27" s="30"/>
      <c r="P27" s="7" t="str">
        <f t="shared" si="4"/>
        <v/>
      </c>
      <c r="R27" s="30"/>
      <c r="S27" s="7" t="str">
        <f t="shared" si="5"/>
        <v/>
      </c>
      <c r="U27" s="30"/>
      <c r="V27" s="7" t="str">
        <f t="shared" si="6"/>
        <v/>
      </c>
      <c r="X27" s="35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7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>
      <c r="A28" s="32"/>
      <c r="C28" s="29"/>
      <c r="D28" s="7" t="str">
        <f t="shared" si="0"/>
        <v/>
      </c>
      <c r="F28" s="30"/>
      <c r="G28" s="7" t="str">
        <f t="shared" si="1"/>
        <v/>
      </c>
      <c r="I28" s="30"/>
      <c r="J28" s="7" t="str">
        <f t="shared" si="2"/>
        <v/>
      </c>
      <c r="L28" s="30"/>
      <c r="M28" s="7" t="str">
        <f t="shared" si="3"/>
        <v/>
      </c>
      <c r="O28" s="30"/>
      <c r="P28" s="7" t="str">
        <f t="shared" si="4"/>
        <v/>
      </c>
      <c r="R28" s="30"/>
      <c r="S28" s="7" t="str">
        <f t="shared" si="5"/>
        <v/>
      </c>
      <c r="U28" s="30"/>
      <c r="V28" s="7" t="str">
        <f t="shared" si="6"/>
        <v/>
      </c>
      <c r="X28" s="35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7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>
      <c r="A29" s="34"/>
      <c r="C29" s="29"/>
      <c r="D29" s="7" t="str">
        <f t="shared" si="0"/>
        <v/>
      </c>
      <c r="F29" s="30"/>
      <c r="G29" s="7" t="str">
        <f t="shared" si="1"/>
        <v/>
      </c>
      <c r="I29" s="30"/>
      <c r="J29" s="7" t="str">
        <f t="shared" si="2"/>
        <v/>
      </c>
      <c r="L29" s="30"/>
      <c r="M29" s="7" t="str">
        <f t="shared" si="3"/>
        <v/>
      </c>
      <c r="O29" s="30"/>
      <c r="P29" s="7" t="str">
        <f t="shared" si="4"/>
        <v/>
      </c>
      <c r="R29" s="30"/>
      <c r="S29" s="7" t="str">
        <f t="shared" si="5"/>
        <v/>
      </c>
      <c r="U29" s="30"/>
      <c r="V29" s="7" t="str">
        <f t="shared" si="6"/>
        <v/>
      </c>
      <c r="X29" s="35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7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>
      <c r="A30" s="34"/>
      <c r="C30" s="30"/>
      <c r="D30" s="7" t="str">
        <f t="shared" si="0"/>
        <v/>
      </c>
      <c r="F30" s="30"/>
      <c r="G30" s="7" t="str">
        <f t="shared" si="1"/>
        <v/>
      </c>
      <c r="I30" s="30"/>
      <c r="J30" s="7" t="str">
        <f t="shared" si="2"/>
        <v/>
      </c>
      <c r="L30" s="30"/>
      <c r="M30" s="7" t="str">
        <f t="shared" si="3"/>
        <v/>
      </c>
      <c r="O30" s="30"/>
      <c r="P30" s="7" t="str">
        <f t="shared" si="4"/>
        <v/>
      </c>
      <c r="R30" s="30"/>
      <c r="S30" s="7" t="str">
        <f t="shared" si="5"/>
        <v/>
      </c>
      <c r="U30" s="30"/>
      <c r="V30" s="7" t="str">
        <f t="shared" si="6"/>
        <v/>
      </c>
      <c r="X30" s="30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7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>
      <c r="A31" s="34"/>
      <c r="C31" s="30"/>
      <c r="D31" s="7" t="str">
        <f t="shared" si="0"/>
        <v/>
      </c>
      <c r="F31" s="30"/>
      <c r="G31" s="7" t="str">
        <f t="shared" si="1"/>
        <v/>
      </c>
      <c r="I31" s="30"/>
      <c r="J31" s="7" t="str">
        <f t="shared" si="2"/>
        <v/>
      </c>
      <c r="L31" s="30"/>
      <c r="M31" s="7" t="str">
        <f t="shared" si="3"/>
        <v/>
      </c>
      <c r="O31" s="30"/>
      <c r="P31" s="7" t="str">
        <f t="shared" si="4"/>
        <v/>
      </c>
      <c r="R31" s="30"/>
      <c r="S31" s="7" t="str">
        <f t="shared" si="5"/>
        <v/>
      </c>
      <c r="U31" s="30"/>
      <c r="V31" s="7" t="str">
        <f t="shared" si="6"/>
        <v/>
      </c>
      <c r="X31" s="30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7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>
      <c r="A32" s="34"/>
      <c r="C32" s="30"/>
      <c r="D32" s="7" t="str">
        <f t="shared" si="0"/>
        <v/>
      </c>
      <c r="F32" s="30"/>
      <c r="G32" s="7" t="str">
        <f t="shared" si="1"/>
        <v/>
      </c>
      <c r="I32" s="30"/>
      <c r="J32" s="7" t="str">
        <f t="shared" si="2"/>
        <v/>
      </c>
      <c r="L32" s="30"/>
      <c r="M32" s="7" t="str">
        <f t="shared" si="3"/>
        <v/>
      </c>
      <c r="O32" s="30"/>
      <c r="P32" s="7" t="str">
        <f t="shared" si="4"/>
        <v/>
      </c>
      <c r="R32" s="30"/>
      <c r="S32" s="7" t="str">
        <f t="shared" si="5"/>
        <v/>
      </c>
      <c r="U32" s="30"/>
      <c r="V32" s="7" t="str">
        <f t="shared" si="6"/>
        <v/>
      </c>
      <c r="X32" s="30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7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>
      <c r="A33" s="34"/>
      <c r="C33" s="30"/>
      <c r="D33" s="7" t="str">
        <f t="shared" si="0"/>
        <v/>
      </c>
      <c r="F33" s="30"/>
      <c r="G33" s="7" t="str">
        <f t="shared" si="1"/>
        <v/>
      </c>
      <c r="I33" s="30"/>
      <c r="J33" s="7" t="str">
        <f t="shared" si="2"/>
        <v/>
      </c>
      <c r="L33" s="30"/>
      <c r="M33" s="7" t="str">
        <f t="shared" si="3"/>
        <v/>
      </c>
      <c r="O33" s="30"/>
      <c r="P33" s="7" t="str">
        <f t="shared" si="4"/>
        <v/>
      </c>
      <c r="R33" s="30"/>
      <c r="S33" s="7" t="str">
        <f t="shared" si="5"/>
        <v/>
      </c>
      <c r="U33" s="30"/>
      <c r="V33" s="7" t="str">
        <f t="shared" si="6"/>
        <v/>
      </c>
      <c r="X33" s="30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7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>
      <c r="A34" s="34"/>
      <c r="C34" s="30"/>
      <c r="D34" s="7" t="str">
        <f t="shared" si="0"/>
        <v/>
      </c>
      <c r="F34" s="30"/>
      <c r="G34" s="7" t="str">
        <f t="shared" si="1"/>
        <v/>
      </c>
      <c r="I34" s="30"/>
      <c r="J34" s="7" t="str">
        <f t="shared" si="2"/>
        <v/>
      </c>
      <c r="L34" s="30"/>
      <c r="M34" s="7" t="str">
        <f t="shared" si="3"/>
        <v/>
      </c>
      <c r="O34" s="30"/>
      <c r="P34" s="7" t="str">
        <f t="shared" si="4"/>
        <v/>
      </c>
      <c r="R34" s="30"/>
      <c r="S34" s="7" t="str">
        <f t="shared" si="5"/>
        <v/>
      </c>
      <c r="U34" s="30"/>
      <c r="V34" s="7" t="str">
        <f t="shared" si="6"/>
        <v/>
      </c>
      <c r="X34" s="30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7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>
      <c r="A35" s="34"/>
      <c r="C35" s="30"/>
      <c r="D35" s="7" t="str">
        <f t="shared" si="0"/>
        <v/>
      </c>
      <c r="F35" s="30"/>
      <c r="G35" s="7" t="str">
        <f t="shared" si="1"/>
        <v/>
      </c>
      <c r="I35" s="30"/>
      <c r="J35" s="7" t="str">
        <f t="shared" si="2"/>
        <v/>
      </c>
      <c r="L35" s="30"/>
      <c r="M35" s="7" t="str">
        <f t="shared" si="3"/>
        <v/>
      </c>
      <c r="O35" s="30"/>
      <c r="P35" s="7" t="str">
        <f t="shared" si="4"/>
        <v/>
      </c>
      <c r="R35" s="30"/>
      <c r="S35" s="7" t="str">
        <f t="shared" si="5"/>
        <v/>
      </c>
      <c r="U35" s="30"/>
      <c r="V35" s="7" t="str">
        <f t="shared" si="6"/>
        <v/>
      </c>
      <c r="X35" s="30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7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>
      <c r="A36" s="34"/>
      <c r="C36" s="30"/>
      <c r="D36" s="7" t="str">
        <f t="shared" si="0"/>
        <v/>
      </c>
      <c r="F36" s="30"/>
      <c r="G36" s="7" t="str">
        <f t="shared" si="1"/>
        <v/>
      </c>
      <c r="I36" s="30"/>
      <c r="J36" s="7" t="str">
        <f t="shared" si="2"/>
        <v/>
      </c>
      <c r="L36" s="30"/>
      <c r="M36" s="7" t="str">
        <f t="shared" si="3"/>
        <v/>
      </c>
      <c r="O36" s="30"/>
      <c r="P36" s="7" t="str">
        <f t="shared" si="4"/>
        <v/>
      </c>
      <c r="R36" s="30"/>
      <c r="S36" s="7" t="str">
        <f t="shared" si="5"/>
        <v/>
      </c>
      <c r="U36" s="30"/>
      <c r="V36" s="7" t="str">
        <f t="shared" si="6"/>
        <v/>
      </c>
      <c r="X36" s="30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7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>
      <c r="A37" s="34"/>
      <c r="C37" s="30"/>
      <c r="D37" s="7" t="str">
        <f t="shared" si="0"/>
        <v/>
      </c>
      <c r="F37" s="30"/>
      <c r="G37" s="7" t="str">
        <f t="shared" si="1"/>
        <v/>
      </c>
      <c r="I37" s="30"/>
      <c r="J37" s="7" t="str">
        <f t="shared" si="2"/>
        <v/>
      </c>
      <c r="L37" s="30"/>
      <c r="M37" s="7" t="str">
        <f t="shared" si="3"/>
        <v/>
      </c>
      <c r="O37" s="30"/>
      <c r="P37" s="7" t="str">
        <f t="shared" si="4"/>
        <v/>
      </c>
      <c r="R37" s="30"/>
      <c r="S37" s="7" t="str">
        <f t="shared" si="5"/>
        <v/>
      </c>
      <c r="U37" s="30"/>
      <c r="V37" s="7" t="str">
        <f t="shared" si="6"/>
        <v/>
      </c>
      <c r="X37" s="30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7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>
      <c r="A38" s="34"/>
      <c r="C38" s="30"/>
      <c r="D38" s="7" t="str">
        <f t="shared" si="0"/>
        <v/>
      </c>
      <c r="F38" s="30"/>
      <c r="G38" s="7" t="str">
        <f t="shared" si="1"/>
        <v/>
      </c>
      <c r="I38" s="30"/>
      <c r="J38" s="7" t="str">
        <f t="shared" si="2"/>
        <v/>
      </c>
      <c r="L38" s="30"/>
      <c r="M38" s="7" t="str">
        <f t="shared" si="3"/>
        <v/>
      </c>
      <c r="O38" s="30"/>
      <c r="P38" s="7" t="str">
        <f t="shared" si="4"/>
        <v/>
      </c>
      <c r="R38" s="30"/>
      <c r="S38" s="7" t="str">
        <f t="shared" si="5"/>
        <v/>
      </c>
      <c r="U38" s="30"/>
      <c r="V38" s="7" t="str">
        <f t="shared" si="6"/>
        <v/>
      </c>
      <c r="X38" s="30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7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>
      <c r="A39" s="34"/>
      <c r="C39" s="30"/>
      <c r="D39" s="7" t="str">
        <f t="shared" si="0"/>
        <v/>
      </c>
      <c r="F39" s="30"/>
      <c r="G39" s="7" t="str">
        <f t="shared" si="1"/>
        <v/>
      </c>
      <c r="I39" s="30"/>
      <c r="J39" s="7" t="str">
        <f t="shared" si="2"/>
        <v/>
      </c>
      <c r="L39" s="30"/>
      <c r="M39" s="7" t="str">
        <f t="shared" si="3"/>
        <v/>
      </c>
      <c r="O39" s="30"/>
      <c r="P39" s="7" t="str">
        <f t="shared" si="4"/>
        <v/>
      </c>
      <c r="R39" s="30"/>
      <c r="S39" s="7" t="str">
        <f t="shared" si="5"/>
        <v/>
      </c>
      <c r="U39" s="30"/>
      <c r="V39" s="7" t="str">
        <f t="shared" si="6"/>
        <v/>
      </c>
      <c r="X39" s="30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7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>
      <c r="A40" s="34"/>
      <c r="C40" s="30"/>
      <c r="D40" s="7" t="str">
        <f t="shared" si="0"/>
        <v/>
      </c>
      <c r="F40" s="30"/>
      <c r="G40" s="7" t="str">
        <f t="shared" si="1"/>
        <v/>
      </c>
      <c r="I40" s="30"/>
      <c r="J40" s="7" t="str">
        <f t="shared" si="2"/>
        <v/>
      </c>
      <c r="L40" s="30"/>
      <c r="M40" s="7" t="str">
        <f t="shared" si="3"/>
        <v/>
      </c>
      <c r="O40" s="30"/>
      <c r="P40" s="7" t="str">
        <f t="shared" si="4"/>
        <v/>
      </c>
      <c r="R40" s="30"/>
      <c r="S40" s="7" t="str">
        <f t="shared" si="5"/>
        <v/>
      </c>
      <c r="U40" s="30"/>
      <c r="V40" s="7" t="str">
        <f t="shared" si="6"/>
        <v/>
      </c>
      <c r="X40" s="30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7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>
      <c r="A41" s="34"/>
      <c r="C41" s="30"/>
      <c r="D41" s="7" t="str">
        <f t="shared" si="0"/>
        <v/>
      </c>
      <c r="F41" s="30"/>
      <c r="G41" s="7" t="str">
        <f t="shared" si="1"/>
        <v/>
      </c>
      <c r="I41" s="30"/>
      <c r="J41" s="7" t="str">
        <f t="shared" si="2"/>
        <v/>
      </c>
      <c r="L41" s="30"/>
      <c r="M41" s="7" t="str">
        <f t="shared" si="3"/>
        <v/>
      </c>
      <c r="O41" s="30"/>
      <c r="P41" s="7" t="str">
        <f t="shared" si="4"/>
        <v/>
      </c>
      <c r="R41" s="30"/>
      <c r="S41" s="7" t="str">
        <f t="shared" si="5"/>
        <v/>
      </c>
      <c r="U41" s="30"/>
      <c r="V41" s="7" t="str">
        <f t="shared" si="6"/>
        <v/>
      </c>
      <c r="X41" s="30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7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>
      <c r="A42" s="34"/>
      <c r="C42" s="30"/>
      <c r="D42" s="7" t="str">
        <f t="shared" si="0"/>
        <v/>
      </c>
      <c r="F42" s="30"/>
      <c r="G42" s="7" t="str">
        <f t="shared" si="1"/>
        <v/>
      </c>
      <c r="I42" s="30"/>
      <c r="J42" s="7" t="str">
        <f t="shared" si="2"/>
        <v/>
      </c>
      <c r="L42" s="30"/>
      <c r="M42" s="7" t="str">
        <f t="shared" si="3"/>
        <v/>
      </c>
      <c r="O42" s="30"/>
      <c r="P42" s="7" t="str">
        <f t="shared" si="4"/>
        <v/>
      </c>
      <c r="R42" s="30"/>
      <c r="S42" s="7" t="str">
        <f t="shared" si="5"/>
        <v/>
      </c>
      <c r="U42" s="30"/>
      <c r="V42" s="7" t="str">
        <f t="shared" si="6"/>
        <v/>
      </c>
      <c r="X42" s="30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7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>
      <c r="A43" s="34"/>
      <c r="C43" s="30"/>
      <c r="D43" s="7" t="str">
        <f t="shared" si="0"/>
        <v/>
      </c>
      <c r="F43" s="30"/>
      <c r="G43" s="7" t="str">
        <f t="shared" si="1"/>
        <v/>
      </c>
      <c r="I43" s="30"/>
      <c r="J43" s="7" t="str">
        <f t="shared" si="2"/>
        <v/>
      </c>
      <c r="L43" s="30"/>
      <c r="M43" s="7" t="str">
        <f t="shared" si="3"/>
        <v/>
      </c>
      <c r="O43" s="30"/>
      <c r="P43" s="7" t="str">
        <f t="shared" si="4"/>
        <v/>
      </c>
      <c r="R43" s="30"/>
      <c r="S43" s="7" t="str">
        <f t="shared" si="5"/>
        <v/>
      </c>
      <c r="U43" s="30"/>
      <c r="V43" s="7" t="str">
        <f t="shared" si="6"/>
        <v/>
      </c>
      <c r="X43" s="30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7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>
      <c r="A44" s="34"/>
      <c r="C44" s="30"/>
      <c r="D44" s="7" t="str">
        <f t="shared" si="0"/>
        <v/>
      </c>
      <c r="F44" s="30"/>
      <c r="G44" s="7" t="str">
        <f t="shared" si="1"/>
        <v/>
      </c>
      <c r="I44" s="30"/>
      <c r="J44" s="7" t="str">
        <f t="shared" si="2"/>
        <v/>
      </c>
      <c r="L44" s="30"/>
      <c r="M44" s="7" t="str">
        <f t="shared" si="3"/>
        <v/>
      </c>
      <c r="O44" s="30"/>
      <c r="P44" s="7" t="str">
        <f t="shared" si="4"/>
        <v/>
      </c>
      <c r="R44" s="30"/>
      <c r="S44" s="7" t="str">
        <f t="shared" si="5"/>
        <v/>
      </c>
      <c r="U44" s="30"/>
      <c r="V44" s="7" t="str">
        <f t="shared" si="6"/>
        <v/>
      </c>
      <c r="X44" s="30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7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>
      <c r="A45" s="34"/>
      <c r="C45" s="30"/>
      <c r="D45" s="7" t="str">
        <f t="shared" si="0"/>
        <v/>
      </c>
      <c r="F45" s="30"/>
      <c r="G45" s="7" t="str">
        <f t="shared" si="1"/>
        <v/>
      </c>
      <c r="I45" s="30"/>
      <c r="J45" s="7" t="str">
        <f t="shared" si="2"/>
        <v/>
      </c>
      <c r="L45" s="30"/>
      <c r="M45" s="7" t="str">
        <f t="shared" si="3"/>
        <v/>
      </c>
      <c r="O45" s="30"/>
      <c r="P45" s="7" t="str">
        <f t="shared" si="4"/>
        <v/>
      </c>
      <c r="R45" s="30"/>
      <c r="S45" s="7" t="str">
        <f t="shared" si="5"/>
        <v/>
      </c>
      <c r="U45" s="30"/>
      <c r="V45" s="7" t="str">
        <f t="shared" si="6"/>
        <v/>
      </c>
      <c r="X45" s="30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7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>
      <c r="A46" s="34"/>
      <c r="C46" s="30"/>
      <c r="D46" s="7" t="str">
        <f t="shared" si="0"/>
        <v/>
      </c>
      <c r="F46" s="30"/>
      <c r="G46" s="7" t="str">
        <f t="shared" si="1"/>
        <v/>
      </c>
      <c r="I46" s="30"/>
      <c r="J46" s="7" t="str">
        <f t="shared" si="2"/>
        <v/>
      </c>
      <c r="L46" s="30"/>
      <c r="M46" s="7" t="str">
        <f t="shared" si="3"/>
        <v/>
      </c>
      <c r="O46" s="30"/>
      <c r="P46" s="7" t="str">
        <f t="shared" si="4"/>
        <v/>
      </c>
      <c r="R46" s="30"/>
      <c r="S46" s="7" t="str">
        <f t="shared" si="5"/>
        <v/>
      </c>
      <c r="U46" s="30"/>
      <c r="V46" s="7" t="str">
        <f t="shared" si="6"/>
        <v/>
      </c>
      <c r="X46" s="30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7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>
      <c r="A47" s="34"/>
      <c r="C47" s="30"/>
      <c r="D47" s="7" t="str">
        <f t="shared" si="0"/>
        <v/>
      </c>
      <c r="F47" s="30"/>
      <c r="G47" s="7" t="str">
        <f t="shared" si="1"/>
        <v/>
      </c>
      <c r="I47" s="30"/>
      <c r="J47" s="7" t="str">
        <f t="shared" si="2"/>
        <v/>
      </c>
      <c r="L47" s="30"/>
      <c r="M47" s="7" t="str">
        <f t="shared" si="3"/>
        <v/>
      </c>
      <c r="O47" s="30"/>
      <c r="P47" s="7" t="str">
        <f t="shared" si="4"/>
        <v/>
      </c>
      <c r="R47" s="30"/>
      <c r="S47" s="7" t="str">
        <f t="shared" si="5"/>
        <v/>
      </c>
      <c r="U47" s="30"/>
      <c r="V47" s="7" t="str">
        <f t="shared" si="6"/>
        <v/>
      </c>
      <c r="X47" s="30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7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>
      <c r="A48" s="34"/>
      <c r="C48" s="30"/>
      <c r="D48" s="7" t="str">
        <f t="shared" si="0"/>
        <v/>
      </c>
      <c r="F48" s="30"/>
      <c r="G48" s="7" t="str">
        <f t="shared" si="1"/>
        <v/>
      </c>
      <c r="I48" s="30"/>
      <c r="J48" s="7" t="str">
        <f t="shared" si="2"/>
        <v/>
      </c>
      <c r="L48" s="30"/>
      <c r="M48" s="7" t="str">
        <f t="shared" si="3"/>
        <v/>
      </c>
      <c r="O48" s="30"/>
      <c r="P48" s="7" t="str">
        <f t="shared" si="4"/>
        <v/>
      </c>
      <c r="R48" s="30"/>
      <c r="S48" s="7" t="str">
        <f t="shared" si="5"/>
        <v/>
      </c>
      <c r="U48" s="30"/>
      <c r="V48" s="7" t="str">
        <f t="shared" si="6"/>
        <v/>
      </c>
      <c r="X48" s="30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7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>
      <c r="A49" s="34"/>
      <c r="C49" s="30"/>
      <c r="D49" s="7" t="str">
        <f t="shared" si="0"/>
        <v/>
      </c>
      <c r="F49" s="30"/>
      <c r="G49" s="7" t="str">
        <f t="shared" si="1"/>
        <v/>
      </c>
      <c r="I49" s="30"/>
      <c r="J49" s="7" t="str">
        <f t="shared" si="2"/>
        <v/>
      </c>
      <c r="L49" s="30"/>
      <c r="M49" s="7" t="str">
        <f t="shared" si="3"/>
        <v/>
      </c>
      <c r="O49" s="30"/>
      <c r="P49" s="7" t="str">
        <f t="shared" si="4"/>
        <v/>
      </c>
      <c r="R49" s="30"/>
      <c r="S49" s="7" t="str">
        <f t="shared" si="5"/>
        <v/>
      </c>
      <c r="U49" s="30"/>
      <c r="V49" s="7" t="str">
        <f t="shared" si="6"/>
        <v/>
      </c>
      <c r="X49" s="30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7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>
      <c r="A50" s="34"/>
      <c r="C50" s="30"/>
      <c r="D50" s="7" t="str">
        <f t="shared" si="0"/>
        <v/>
      </c>
      <c r="F50" s="30"/>
      <c r="G50" s="7" t="str">
        <f t="shared" si="1"/>
        <v/>
      </c>
      <c r="I50" s="30"/>
      <c r="J50" s="7" t="str">
        <f t="shared" si="2"/>
        <v/>
      </c>
      <c r="L50" s="30"/>
      <c r="M50" s="7" t="str">
        <f t="shared" si="3"/>
        <v/>
      </c>
      <c r="O50" s="30"/>
      <c r="P50" s="7" t="str">
        <f t="shared" si="4"/>
        <v/>
      </c>
      <c r="R50" s="30"/>
      <c r="S50" s="7" t="str">
        <f t="shared" si="5"/>
        <v/>
      </c>
      <c r="U50" s="30"/>
      <c r="V50" s="7" t="str">
        <f t="shared" si="6"/>
        <v/>
      </c>
      <c r="X50" s="30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7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7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9" priority="1" stopIfTrue="1" operator="equal">
      <formula>18</formula>
    </cfRule>
    <cfRule type="cellIs" dxfId="28" priority="2" stopIfTrue="1" operator="equal">
      <formula>19</formula>
    </cfRule>
    <cfRule type="cellIs" dxfId="27" priority="3" stopIfTrue="1" operator="equal">
      <formula>20</formula>
    </cfRule>
  </conditionalFormatting>
  <conditionalFormatting sqref="E3 H3 K3 N3 Q3 T3 W3">
    <cfRule type="cellIs" dxfId="26" priority="4" stopIfTrue="1" operator="equal">
      <formula>18</formula>
    </cfRule>
    <cfRule type="cellIs" dxfId="25" priority="5" stopIfTrue="1" operator="equal">
      <formula>19</formula>
    </cfRule>
    <cfRule type="cellIs" dxfId="24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/>
  </sheetPr>
  <dimension ref="A1"/>
  <sheetViews>
    <sheetView workbookViewId="0"/>
  </sheetViews>
  <sheetFormatPr defaultColWidth="11.42578125" defaultRowHeight="12.75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Leaderboards</vt:lpstr>
      <vt:lpstr>0-16 section</vt:lpstr>
      <vt:lpstr>17-36 section</vt:lpstr>
      <vt:lpstr>Boys7 &amp; Under</vt:lpstr>
      <vt:lpstr>Boys 8 &amp; 9</vt:lpstr>
      <vt:lpstr>Boys 10</vt:lpstr>
      <vt:lpstr> Boys 11 &amp; 12</vt:lpstr>
      <vt:lpstr>Boys 13 &amp; Over</vt:lpstr>
      <vt:lpstr>x</vt:lpstr>
      <vt:lpstr>Girls 9 &amp; Under</vt:lpstr>
      <vt:lpstr>Girls 10 &amp; Over</vt:lpstr>
      <vt:lpstr>Div 2 h.cap Boys</vt:lpstr>
      <vt:lpstr>Div 2 h.cap Girls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Ian</dc:creator>
  <cp:lastModifiedBy>Office</cp:lastModifiedBy>
  <cp:revision/>
  <cp:lastPrinted>2013-09-11T11:45:35Z</cp:lastPrinted>
  <dcterms:created xsi:type="dcterms:W3CDTF">2008-04-11T18:10:24Z</dcterms:created>
  <dcterms:modified xsi:type="dcterms:W3CDTF">2015-09-17T15:16:18Z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-1440164763</vt:r8>
  </property>
  <property fmtid="{D5CDD505-2E9C-101B-9397-08002B2CF9AE}" pid="3" name="_EmailSubject">
    <vt:lpwstr>Query</vt:lpwstr>
  </property>
  <property fmtid="{D5CDD505-2E9C-101B-9397-08002B2CF9AE}" pid="4" name="_AuthorEmail">
    <vt:lpwstr>mike@sturminstermarshallgolfclub.co.uk</vt:lpwstr>
  </property>
  <property fmtid="{D5CDD505-2E9C-101B-9397-08002B2CF9AE}" pid="5" name="_AuthorEmailDisplayName">
    <vt:lpwstr>Mike Dodd</vt:lpwstr>
  </property>
  <property fmtid="{D5CDD505-2E9C-101B-9397-08002B2CF9AE}" pid="6" name="_PreviousAdHocReviewCycleID">
    <vt:r8>-335512073</vt:r8>
  </property>
  <property fmtid="{D5CDD505-2E9C-101B-9397-08002B2CF9AE}" pid="7" name="KSOProductBuildVer">
    <vt:lpwstr>1033-9.1.0.4058</vt:lpwstr>
  </property>
</Properties>
</file>